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Pol'!$A$1:$U$152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69" i="1" s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2" i="12"/>
  <c r="AC142" i="12"/>
  <c r="AD142" i="12"/>
  <c r="G8" i="12"/>
  <c r="G7" i="12" s="1"/>
  <c r="I8" i="12"/>
  <c r="I7" i="12" s="1"/>
  <c r="K8" i="12"/>
  <c r="K7" i="12" s="1"/>
  <c r="O8" i="12"/>
  <c r="O7" i="12" s="1"/>
  <c r="Q8" i="12"/>
  <c r="Q7" i="12" s="1"/>
  <c r="U8" i="12"/>
  <c r="U7" i="12" s="1"/>
  <c r="G10" i="12"/>
  <c r="I10" i="12"/>
  <c r="K10" i="12"/>
  <c r="M10" i="12"/>
  <c r="O10" i="12"/>
  <c r="Q10" i="12"/>
  <c r="U10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O14" i="12"/>
  <c r="G15" i="12"/>
  <c r="I15" i="12"/>
  <c r="I14" i="12" s="1"/>
  <c r="K15" i="12"/>
  <c r="K14" i="12" s="1"/>
  <c r="M15" i="12"/>
  <c r="M14" i="12" s="1"/>
  <c r="O15" i="12"/>
  <c r="Q15" i="12"/>
  <c r="Q14" i="12" s="1"/>
  <c r="U15" i="12"/>
  <c r="U14" i="12" s="1"/>
  <c r="G18" i="12"/>
  <c r="I18" i="12"/>
  <c r="I17" i="12" s="1"/>
  <c r="K18" i="12"/>
  <c r="M18" i="12"/>
  <c r="O18" i="12"/>
  <c r="Q18" i="12"/>
  <c r="Q17" i="12" s="1"/>
  <c r="U18" i="12"/>
  <c r="G20" i="12"/>
  <c r="G17" i="12" s="1"/>
  <c r="I20" i="12"/>
  <c r="K20" i="12"/>
  <c r="K17" i="12" s="1"/>
  <c r="O20" i="12"/>
  <c r="O17" i="12" s="1"/>
  <c r="Q20" i="12"/>
  <c r="U20" i="12"/>
  <c r="U17" i="12" s="1"/>
  <c r="I21" i="12"/>
  <c r="Q21" i="12"/>
  <c r="G22" i="12"/>
  <c r="M22" i="12" s="1"/>
  <c r="M21" i="12" s="1"/>
  <c r="I22" i="12"/>
  <c r="K22" i="12"/>
  <c r="K21" i="12" s="1"/>
  <c r="O22" i="12"/>
  <c r="O21" i="12" s="1"/>
  <c r="Q22" i="12"/>
  <c r="U22" i="12"/>
  <c r="U21" i="12" s="1"/>
  <c r="I24" i="12"/>
  <c r="Q24" i="12"/>
  <c r="G25" i="12"/>
  <c r="G24" i="12" s="1"/>
  <c r="I25" i="12"/>
  <c r="K25" i="12"/>
  <c r="K24" i="12" s="1"/>
  <c r="O25" i="12"/>
  <c r="O24" i="12" s="1"/>
  <c r="Q25" i="12"/>
  <c r="U25" i="12"/>
  <c r="U24" i="12" s="1"/>
  <c r="G27" i="12"/>
  <c r="M27" i="12" s="1"/>
  <c r="I27" i="12"/>
  <c r="K27" i="12"/>
  <c r="K26" i="12" s="1"/>
  <c r="O27" i="12"/>
  <c r="O26" i="12" s="1"/>
  <c r="Q27" i="12"/>
  <c r="U27" i="12"/>
  <c r="U26" i="12" s="1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3" i="12"/>
  <c r="I33" i="12"/>
  <c r="I26" i="12" s="1"/>
  <c r="K33" i="12"/>
  <c r="M33" i="12"/>
  <c r="O33" i="12"/>
  <c r="Q33" i="12"/>
  <c r="Q26" i="12" s="1"/>
  <c r="U33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K37" i="12"/>
  <c r="O37" i="12"/>
  <c r="U37" i="12"/>
  <c r="G38" i="12"/>
  <c r="I38" i="12"/>
  <c r="I37" i="12" s="1"/>
  <c r="K38" i="12"/>
  <c r="M38" i="12"/>
  <c r="M37" i="12" s="1"/>
  <c r="O38" i="12"/>
  <c r="Q38" i="12"/>
  <c r="Q37" i="12" s="1"/>
  <c r="U38" i="12"/>
  <c r="G40" i="12"/>
  <c r="I40" i="12"/>
  <c r="I39" i="12" s="1"/>
  <c r="K40" i="12"/>
  <c r="M40" i="12"/>
  <c r="O40" i="12"/>
  <c r="Q40" i="12"/>
  <c r="Q39" i="12" s="1"/>
  <c r="U40" i="12"/>
  <c r="G44" i="12"/>
  <c r="G39" i="12" s="1"/>
  <c r="I44" i="12"/>
  <c r="K44" i="12"/>
  <c r="K39" i="12" s="1"/>
  <c r="O44" i="12"/>
  <c r="O39" i="12" s="1"/>
  <c r="Q44" i="12"/>
  <c r="U44" i="12"/>
  <c r="U39" i="12" s="1"/>
  <c r="G47" i="12"/>
  <c r="M47" i="12" s="1"/>
  <c r="M46" i="12" s="1"/>
  <c r="I47" i="12"/>
  <c r="K47" i="12"/>
  <c r="K46" i="12" s="1"/>
  <c r="O47" i="12"/>
  <c r="O46" i="12" s="1"/>
  <c r="Q47" i="12"/>
  <c r="U47" i="12"/>
  <c r="U46" i="12" s="1"/>
  <c r="G48" i="12"/>
  <c r="I48" i="12"/>
  <c r="I46" i="12" s="1"/>
  <c r="K48" i="12"/>
  <c r="M48" i="12"/>
  <c r="O48" i="12"/>
  <c r="Q48" i="12"/>
  <c r="Q46" i="12" s="1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I56" i="12"/>
  <c r="I55" i="12" s="1"/>
  <c r="K56" i="12"/>
  <c r="M56" i="12"/>
  <c r="O56" i="12"/>
  <c r="Q56" i="12"/>
  <c r="Q55" i="12" s="1"/>
  <c r="U56" i="12"/>
  <c r="G57" i="12"/>
  <c r="M57" i="12" s="1"/>
  <c r="I57" i="12"/>
  <c r="K57" i="12"/>
  <c r="K55" i="12" s="1"/>
  <c r="O57" i="12"/>
  <c r="Q57" i="12"/>
  <c r="U57" i="12"/>
  <c r="U55" i="12" s="1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O55" i="12" s="1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4" i="12"/>
  <c r="M64" i="12" s="1"/>
  <c r="I64" i="12"/>
  <c r="K64" i="12"/>
  <c r="K63" i="12" s="1"/>
  <c r="O64" i="12"/>
  <c r="O63" i="12" s="1"/>
  <c r="Q64" i="12"/>
  <c r="U64" i="12"/>
  <c r="U63" i="12" s="1"/>
  <c r="G65" i="12"/>
  <c r="I65" i="12"/>
  <c r="I63" i="12" s="1"/>
  <c r="K65" i="12"/>
  <c r="M65" i="12"/>
  <c r="O65" i="12"/>
  <c r="Q65" i="12"/>
  <c r="Q63" i="12" s="1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7" i="12"/>
  <c r="I87" i="12"/>
  <c r="I86" i="12" s="1"/>
  <c r="K87" i="12"/>
  <c r="M87" i="12"/>
  <c r="O87" i="12"/>
  <c r="Q87" i="12"/>
  <c r="Q86" i="12" s="1"/>
  <c r="U87" i="12"/>
  <c r="G88" i="12"/>
  <c r="M88" i="12" s="1"/>
  <c r="I88" i="12"/>
  <c r="K88" i="12"/>
  <c r="K86" i="12" s="1"/>
  <c r="O88" i="12"/>
  <c r="O86" i="12" s="1"/>
  <c r="Q88" i="12"/>
  <c r="U88" i="12"/>
  <c r="U86" i="12" s="1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4" i="12"/>
  <c r="G93" i="12" s="1"/>
  <c r="I94" i="12"/>
  <c r="K94" i="12"/>
  <c r="K93" i="12" s="1"/>
  <c r="O94" i="12"/>
  <c r="O93" i="12" s="1"/>
  <c r="Q94" i="12"/>
  <c r="U94" i="12"/>
  <c r="U93" i="12" s="1"/>
  <c r="G96" i="12"/>
  <c r="I96" i="12"/>
  <c r="I93" i="12" s="1"/>
  <c r="K96" i="12"/>
  <c r="M96" i="12"/>
  <c r="O96" i="12"/>
  <c r="Q96" i="12"/>
  <c r="Q93" i="12" s="1"/>
  <c r="U96" i="12"/>
  <c r="G98" i="12"/>
  <c r="M98" i="12" s="1"/>
  <c r="I98" i="12"/>
  <c r="K98" i="12"/>
  <c r="O98" i="12"/>
  <c r="Q98" i="12"/>
  <c r="U98" i="12"/>
  <c r="G100" i="12"/>
  <c r="I100" i="12"/>
  <c r="K100" i="12"/>
  <c r="M100" i="12"/>
  <c r="O100" i="12"/>
  <c r="Q100" i="12"/>
  <c r="U100" i="12"/>
  <c r="G102" i="12"/>
  <c r="M102" i="12" s="1"/>
  <c r="I102" i="12"/>
  <c r="K102" i="12"/>
  <c r="O102" i="12"/>
  <c r="Q102" i="12"/>
  <c r="U102" i="12"/>
  <c r="G104" i="12"/>
  <c r="I104" i="12"/>
  <c r="K104" i="12"/>
  <c r="M104" i="12"/>
  <c r="O104" i="12"/>
  <c r="Q104" i="12"/>
  <c r="U104" i="12"/>
  <c r="G106" i="12"/>
  <c r="M106" i="12" s="1"/>
  <c r="I106" i="12"/>
  <c r="K106" i="12"/>
  <c r="O106" i="12"/>
  <c r="Q106" i="12"/>
  <c r="U106" i="12"/>
  <c r="G108" i="12"/>
  <c r="G107" i="12" s="1"/>
  <c r="I108" i="12"/>
  <c r="K108" i="12"/>
  <c r="K107" i="12" s="1"/>
  <c r="O108" i="12"/>
  <c r="O107" i="12" s="1"/>
  <c r="Q108" i="12"/>
  <c r="U108" i="12"/>
  <c r="U107" i="12" s="1"/>
  <c r="G110" i="12"/>
  <c r="I110" i="12"/>
  <c r="I107" i="12" s="1"/>
  <c r="K110" i="12"/>
  <c r="M110" i="12"/>
  <c r="O110" i="12"/>
  <c r="Q110" i="12"/>
  <c r="Q107" i="12" s="1"/>
  <c r="U110" i="12"/>
  <c r="G113" i="12"/>
  <c r="I113" i="12"/>
  <c r="I112" i="12" s="1"/>
  <c r="K113" i="12"/>
  <c r="M113" i="12"/>
  <c r="O113" i="12"/>
  <c r="Q113" i="12"/>
  <c r="Q112" i="12" s="1"/>
  <c r="U113" i="12"/>
  <c r="G115" i="12"/>
  <c r="M115" i="12" s="1"/>
  <c r="I115" i="12"/>
  <c r="K115" i="12"/>
  <c r="K112" i="12" s="1"/>
  <c r="O115" i="12"/>
  <c r="Q115" i="12"/>
  <c r="U115" i="12"/>
  <c r="U112" i="12" s="1"/>
  <c r="G117" i="12"/>
  <c r="I117" i="12"/>
  <c r="K117" i="12"/>
  <c r="M117" i="12"/>
  <c r="O117" i="12"/>
  <c r="Q117" i="12"/>
  <c r="U117" i="12"/>
  <c r="G119" i="12"/>
  <c r="M119" i="12" s="1"/>
  <c r="I119" i="12"/>
  <c r="K119" i="12"/>
  <c r="O119" i="12"/>
  <c r="O112" i="12" s="1"/>
  <c r="Q119" i="12"/>
  <c r="U119" i="12"/>
  <c r="G121" i="12"/>
  <c r="I121" i="12"/>
  <c r="K121" i="12"/>
  <c r="M121" i="12"/>
  <c r="O121" i="12"/>
  <c r="Q121" i="12"/>
  <c r="U121" i="12"/>
  <c r="G122" i="12"/>
  <c r="K122" i="12"/>
  <c r="O122" i="12"/>
  <c r="U122" i="12"/>
  <c r="G123" i="12"/>
  <c r="I123" i="12"/>
  <c r="I122" i="12" s="1"/>
  <c r="K123" i="12"/>
  <c r="M123" i="12"/>
  <c r="M122" i="12" s="1"/>
  <c r="O123" i="12"/>
  <c r="Q123" i="12"/>
  <c r="Q122" i="12" s="1"/>
  <c r="U123" i="12"/>
  <c r="G126" i="12"/>
  <c r="G127" i="12"/>
  <c r="I127" i="12"/>
  <c r="I126" i="12" s="1"/>
  <c r="K127" i="12"/>
  <c r="M127" i="12"/>
  <c r="O127" i="12"/>
  <c r="Q127" i="12"/>
  <c r="Q126" i="12" s="1"/>
  <c r="U127" i="12"/>
  <c r="G128" i="12"/>
  <c r="M128" i="12" s="1"/>
  <c r="I128" i="12"/>
  <c r="K128" i="12"/>
  <c r="K126" i="12" s="1"/>
  <c r="O128" i="12"/>
  <c r="O126" i="12" s="1"/>
  <c r="Q128" i="12"/>
  <c r="U128" i="12"/>
  <c r="U126" i="12" s="1"/>
  <c r="I129" i="12"/>
  <c r="Q129" i="12"/>
  <c r="G130" i="12"/>
  <c r="M130" i="12" s="1"/>
  <c r="M129" i="12" s="1"/>
  <c r="I130" i="12"/>
  <c r="K130" i="12"/>
  <c r="K129" i="12" s="1"/>
  <c r="O130" i="12"/>
  <c r="O129" i="12" s="1"/>
  <c r="Q130" i="12"/>
  <c r="U130" i="12"/>
  <c r="U129" i="12" s="1"/>
  <c r="I131" i="12"/>
  <c r="Q131" i="12"/>
  <c r="G132" i="12"/>
  <c r="G131" i="12" s="1"/>
  <c r="I132" i="12"/>
  <c r="K132" i="12"/>
  <c r="K131" i="12" s="1"/>
  <c r="O132" i="12"/>
  <c r="O131" i="12" s="1"/>
  <c r="Q132" i="12"/>
  <c r="U132" i="12"/>
  <c r="U131" i="12" s="1"/>
  <c r="G134" i="12"/>
  <c r="M134" i="12" s="1"/>
  <c r="I134" i="12"/>
  <c r="K134" i="12"/>
  <c r="K133" i="12" s="1"/>
  <c r="O134" i="12"/>
  <c r="O133" i="12" s="1"/>
  <c r="Q134" i="12"/>
  <c r="U134" i="12"/>
  <c r="U133" i="12" s="1"/>
  <c r="G135" i="12"/>
  <c r="I135" i="12"/>
  <c r="I133" i="12" s="1"/>
  <c r="K135" i="12"/>
  <c r="M135" i="12"/>
  <c r="O135" i="12"/>
  <c r="Q135" i="12"/>
  <c r="Q133" i="12" s="1"/>
  <c r="U135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I20" i="1"/>
  <c r="I19" i="1"/>
  <c r="I18" i="1"/>
  <c r="I17" i="1"/>
  <c r="I16" i="1"/>
  <c r="G27" i="1"/>
  <c r="F42" i="1"/>
  <c r="G23" i="1" s="1"/>
  <c r="G42" i="1"/>
  <c r="G25" i="1" s="1"/>
  <c r="G26" i="1" s="1"/>
  <c r="H41" i="1"/>
  <c r="I41" i="1" s="1"/>
  <c r="H40" i="1"/>
  <c r="I40" i="1" s="1"/>
  <c r="H39" i="1"/>
  <c r="I39" i="1" s="1"/>
  <c r="I42" i="1" s="1"/>
  <c r="J41" i="1" s="1"/>
  <c r="J28" i="1"/>
  <c r="J26" i="1"/>
  <c r="G38" i="1"/>
  <c r="F38" i="1"/>
  <c r="H32" i="1"/>
  <c r="J23" i="1"/>
  <c r="J24" i="1"/>
  <c r="J25" i="1"/>
  <c r="J27" i="1"/>
  <c r="E24" i="1"/>
  <c r="E26" i="1"/>
  <c r="J68" i="1" l="1"/>
  <c r="J49" i="1"/>
  <c r="J50" i="1"/>
  <c r="J52" i="1"/>
  <c r="J54" i="1"/>
  <c r="J56" i="1"/>
  <c r="J58" i="1"/>
  <c r="J60" i="1"/>
  <c r="J62" i="1"/>
  <c r="J64" i="1"/>
  <c r="J67" i="1"/>
  <c r="J51" i="1"/>
  <c r="J53" i="1"/>
  <c r="J55" i="1"/>
  <c r="J57" i="1"/>
  <c r="J59" i="1"/>
  <c r="J61" i="1"/>
  <c r="J63" i="1"/>
  <c r="J65" i="1"/>
  <c r="G28" i="1"/>
  <c r="G24" i="1"/>
  <c r="G29" i="1" s="1"/>
  <c r="M126" i="12"/>
  <c r="M63" i="12"/>
  <c r="M55" i="12"/>
  <c r="M17" i="12"/>
  <c r="M112" i="12"/>
  <c r="M133" i="12"/>
  <c r="M86" i="12"/>
  <c r="M26" i="12"/>
  <c r="G86" i="12"/>
  <c r="G133" i="12"/>
  <c r="M132" i="12"/>
  <c r="M131" i="12" s="1"/>
  <c r="G129" i="12"/>
  <c r="M108" i="12"/>
  <c r="M107" i="12" s="1"/>
  <c r="M94" i="12"/>
  <c r="M93" i="12" s="1"/>
  <c r="G63" i="12"/>
  <c r="G46" i="12"/>
  <c r="M44" i="12"/>
  <c r="M39" i="12" s="1"/>
  <c r="G26" i="12"/>
  <c r="M25" i="12"/>
  <c r="M24" i="12" s="1"/>
  <c r="G21" i="12"/>
  <c r="M20" i="12"/>
  <c r="M8" i="12"/>
  <c r="M7" i="12" s="1"/>
  <c r="G112" i="12"/>
  <c r="G55" i="12"/>
  <c r="I21" i="1"/>
  <c r="J66" i="1"/>
  <c r="H42" i="1"/>
  <c r="J39" i="1"/>
  <c r="J42" i="1" s="1"/>
  <c r="J40" i="1"/>
  <c r="J6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<sst xmlns="http://schemas.openxmlformats.org/spreadsheetml/2006/main" count="667" uniqueCount="336">
  <si>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</si>
  <si>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</si>
  <si>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</si>
  <si>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</si>
  <si>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</si>
  <si>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</si>
  <si>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</si>
  <si>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</si>
  <si>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</si>
  <si>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</si>
  <si>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</si>
  <si>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</si>
  <si>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</si>
  <si>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</si>
  <si>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</si>
  <si>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</si>
  <si>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</si>
  <si>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</si>
  <si>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</si>
  <si>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</si>
  <si>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</si>
  <si>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</si>
  <si>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</si>
  <si>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</si>
  <si>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</si>
  <si>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</si>
  <si>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</si>
  <si>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</si>
  <si>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</si>
  <si>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</si>
  <si>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</si>
  <si>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</si>
  <si>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</si>
  <si>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</si>
  <si>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</si>
  <si>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</si>
  <si>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</si>
  <si>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</si>
  <si>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</si>
  <si>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</si>
  <si>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</si>
  <si>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</si>
  <si>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</si>
  <si>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02</t>
  </si>
  <si>
    <t>Rekonstrukce hygienických zařízení - koupelna s dešťovým svodem</t>
  </si>
  <si>
    <t>01</t>
  </si>
  <si>
    <t xml:space="preserve">Rekonstrukce hygienických zařízení </t>
  </si>
  <si>
    <t>Objekt:</t>
  </si>
  <si>
    <t>Rozpočet:</t>
  </si>
  <si>
    <t>15003</t>
  </si>
  <si>
    <t>Rekonstrukce hygienických zařízení v domě Domova pro seniory Zastávka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</si>
  <si>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</si>
  <si>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</si>
  <si>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</si>
  <si>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</si>
  <si>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</si>
  <si>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</si>
  <si>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</si>
  <si>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</si>
  <si>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</si>
  <si>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</si>
  <si>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</si>
  <si>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</si>
  <si>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</si>
  <si>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</si>
  <si>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</si>
  <si>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</si>
  <si>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</si>
  <si>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</si>
  <si>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</si>
  <si>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</si>
  <si>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</si>
  <si>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</si>
  <si>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</si>
  <si>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</si>
  <si>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</si>
  <si>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</si>
  <si>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</si>
  <si>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</si>
  <si>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</si>
  <si>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</si>
  <si>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</si>
  <si>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</si>
  <si>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</si>
  <si>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</si>
  <si>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</si>
  <si>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</si>
  <si>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</si>
  <si>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</si>
  <si>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</si>
  <si>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</si>
  <si>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</si>
  <si>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</si>
  <si>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</si>
  <si>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</si>
  <si>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</si>
  <si>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</si>
  <si>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</si>
  <si>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</si>
  <si>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</si>
  <si>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</si>
  <si>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</si>
  <si>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</si>
  <si>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</si>
  <si>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</si>
  <si>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</si>
  <si>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</si>
  <si>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</si>
  <si>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</si>
  <si>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</si>
  <si>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</si>
  <si>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</si>
  <si>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</si>
  <si>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</si>
  <si>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</si>
  <si>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</si>
  <si>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</si>
  <si>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</si>
  <si>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</si>
  <si>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</si>
  <si>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</si>
  <si>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</si>
  <si>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</si>
  <si>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342012223RT2</t>
  </si>
  <si>
    <t>Příčka SDK tl.100mm,ocel.kce,1x oplášť.,RBI 12,5mm, izolace tloušťky 60 mm</t>
  </si>
  <si>
    <t>m2</t>
  </si>
  <si>
    <t>POL1_</t>
  </si>
  <si>
    <t>2,44*3-0,9*1,97</t>
  </si>
  <si>
    <t>VV</t>
  </si>
  <si>
    <t>347013113R00</t>
  </si>
  <si>
    <t>Předstěna SDK,tl.55mm,1x ocel.kce CD,1x RBI 12,5mm</t>
  </si>
  <si>
    <t>2,45*(2,18*2+2,3)</t>
  </si>
  <si>
    <t>347001</t>
  </si>
  <si>
    <t>Zesílení konstrukce pro zařizovací předměty</t>
  </si>
  <si>
    <t>kpl</t>
  </si>
  <si>
    <t>347002</t>
  </si>
  <si>
    <t>Zesílení stávající konstrukce OSB deskami pro uchycení nových SDK konstrukcí</t>
  </si>
  <si>
    <t>kus</t>
  </si>
  <si>
    <t>416021123R00</t>
  </si>
  <si>
    <t>Podhledy SDK, kovová.kce CD. 1x deska RBI 12,5 mm</t>
  </si>
  <si>
    <t>2,18*2,44-0,95*0,7-0,26*0,95</t>
  </si>
  <si>
    <t>632477125R00</t>
  </si>
  <si>
    <t>Reprofil.polymercement.maltou,tl.do20 mm+penetrace</t>
  </si>
  <si>
    <t>63001</t>
  </si>
  <si>
    <t>Nájezd (přestěrkování, penetrace, epoxidový nátěr,, křemičitý písek)</t>
  </si>
  <si>
    <t>ks</t>
  </si>
  <si>
    <t>941955001R00</t>
  </si>
  <si>
    <t>Lešení lehké pomocné, výška podlahy do 1,2 m</t>
  </si>
  <si>
    <t>95001</t>
  </si>
  <si>
    <t>HZS průrazy pro napojení podl.vpusti a jejich, betonování vč. zabetonování prostupů VZT přes stro</t>
  </si>
  <si>
    <t>h</t>
  </si>
  <si>
    <t>962084121R00</t>
  </si>
  <si>
    <t>Bourání příček deskových,sádrokartonových tl. 5 cm</t>
  </si>
  <si>
    <t>3*(2,18*2+2,44)</t>
  </si>
  <si>
    <t>962084131R00</t>
  </si>
  <si>
    <t>Bourání příček deskových,sádrokartonových tl.10 cm</t>
  </si>
  <si>
    <t>3*1,5+3*2,44-0,6*1,97*2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</si>
  <si>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</si>
  <si>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</si>
  <si>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</si>
  <si>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</si>
  <si>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</si>
  <si>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0,6*1,97*2</t>
  </si>
  <si>
    <t>969011121R00</t>
  </si>
  <si>
    <t>Vybourání vodovod., plynového vedení DN do 52 mm</t>
  </si>
  <si>
    <t>m</t>
  </si>
  <si>
    <t>969021111R00</t>
  </si>
  <si>
    <t>Vybourání kanalizačního potrubí DN do 100 mm</t>
  </si>
  <si>
    <t>999281111R00</t>
  </si>
  <si>
    <t>Přesun hmot pro opravy a údržbu do výšky 25 m</t>
  </si>
  <si>
    <t>t</t>
  </si>
  <si>
    <t>POL7_</t>
  </si>
  <si>
    <t>711212002R00</t>
  </si>
  <si>
    <t>Stěrka hydroizolační těsnicí hmotou</t>
  </si>
  <si>
    <t>podlaha : 2,18*2,44-0,95*0,7-0,26*0,95</t>
  </si>
  <si>
    <t>u podlahy : 0,2*(2,18+2,3)*2-0,2*0,9</t>
  </si>
  <si>
    <t>u sprchy : 1,8*(1,37+0,7*2)</t>
  </si>
  <si>
    <t>711212601RU1</t>
  </si>
  <si>
    <t>Těsnicí pás do spoje podlaha - stěna, šířka 120 mm (Cemix TP 120)</t>
  </si>
  <si>
    <t>POL1_7</t>
  </si>
  <si>
    <t>15</t>
  </si>
  <si>
    <t>721171803R00</t>
  </si>
  <si>
    <t>Demontáž potrubí z PVC do D 75 mm</t>
  </si>
  <si>
    <t>721171809R00</t>
  </si>
  <si>
    <t>Demontáž potrubí z PVC do D 160 mm</t>
  </si>
  <si>
    <t>721223424RT1</t>
  </si>
  <si>
    <t>Vpusť podlahová se zápachovou uzávěrkou HL 317, mřížka nerez 138 x 138 mm DN 50/75/110</t>
  </si>
  <si>
    <t>721210817R00</t>
  </si>
  <si>
    <t>Demontáž vpusti vanové DN 70</t>
  </si>
  <si>
    <t>721220801R00</t>
  </si>
  <si>
    <t>Demontáž zápachové uzávěrky DN 70</t>
  </si>
  <si>
    <t>72122215</t>
  </si>
  <si>
    <t>HT navrtávací odbočka 100/50 D</t>
  </si>
  <si>
    <t>721200001RA0</t>
  </si>
  <si>
    <t>Kanalizace vnitřní připojovací, PP, D 50x1,8 mm</t>
  </si>
  <si>
    <t>POL2_</t>
  </si>
  <si>
    <t>721200002RA0</t>
  </si>
  <si>
    <t>Kanalizace vnitřní odpadní PP, D 110 x 2,7 mm</t>
  </si>
  <si>
    <t>722130801R00</t>
  </si>
  <si>
    <t>Demontáž potrubí ocelových závitových DN 25</t>
  </si>
  <si>
    <t>722130831R00</t>
  </si>
  <si>
    <t>Demontáž nástěnky</t>
  </si>
  <si>
    <t>722181812R00</t>
  </si>
  <si>
    <t>Demontáž plstěných pásů z trub D 50</t>
  </si>
  <si>
    <t>722220851R00</t>
  </si>
  <si>
    <t>Demontáž armatur s jedním závitem G 3/4</t>
  </si>
  <si>
    <t>722220871R00</t>
  </si>
  <si>
    <t>Demontáž armatur se závitem a šroubením G 3/8</t>
  </si>
  <si>
    <t>722300011RA0</t>
  </si>
  <si>
    <t>Vodovod, potrubí PPR - typ 3 Daplen PN 20, D 20 mm</t>
  </si>
  <si>
    <t>1,5+1,5*2+4*2</t>
  </si>
  <si>
    <t>725110814R00</t>
  </si>
  <si>
    <t>Demontáž klozetů kombinovaných</t>
  </si>
  <si>
    <t>soubor</t>
  </si>
  <si>
    <t>725013125R00</t>
  </si>
  <si>
    <t>Kloz.kombi OLYMP ZTP,nádrž s arm.odpad vodor,bílý</t>
  </si>
  <si>
    <t>725210821R00</t>
  </si>
  <si>
    <t>Demontáž umyvadel bez výtokových armatur</t>
  </si>
  <si>
    <t>725017153R00</t>
  </si>
  <si>
    <t>Umyvadlo invalidní  64 x 55 cm, bílé</t>
  </si>
  <si>
    <t>725220841R00</t>
  </si>
  <si>
    <t>Demontáž ocelové vany</t>
  </si>
  <si>
    <t>725299101R00</t>
  </si>
  <si>
    <t>Montáž koupelnových doplňků - mýdelníků, držáků ap</t>
  </si>
  <si>
    <t>725291111R00</t>
  </si>
  <si>
    <t>Madlo rovné bílé Novaservis dl. 300 mm</t>
  </si>
  <si>
    <t>725291132R00</t>
  </si>
  <si>
    <t>Madlo dvojité pevné bílé dl. 830 mm</t>
  </si>
  <si>
    <t>725291136R00</t>
  </si>
  <si>
    <t>Madlo dvojité sklopné bílé dl. 830 mm</t>
  </si>
  <si>
    <t>725291171R00</t>
  </si>
  <si>
    <t xml:space="preserve">Sedátko sklopné bílé </t>
  </si>
  <si>
    <t>725825111RT0</t>
  </si>
  <si>
    <t>Baterie umyvadlová nástěnná ruční, základní</t>
  </si>
  <si>
    <t>725820801R00</t>
  </si>
  <si>
    <t>Demontáž baterie nástěnné do G 3/4</t>
  </si>
  <si>
    <t>725845111RT0</t>
  </si>
  <si>
    <t>Baterie sprchová nástěnná ruční, bez příslušenství, základní</t>
  </si>
  <si>
    <t>725840860R00</t>
  </si>
  <si>
    <t>Demontáž ramene sprchy</t>
  </si>
  <si>
    <t>725991811R00</t>
  </si>
  <si>
    <t>Demontáž konzol jednoduchých</t>
  </si>
  <si>
    <t>725002</t>
  </si>
  <si>
    <t>Výměna páky baterie vč. dodávky prodloužené páky</t>
  </si>
  <si>
    <t>725860213R00</t>
  </si>
  <si>
    <t>Sifon umyvadlový, D 32, 40 mm</t>
  </si>
  <si>
    <t>55145352R</t>
  </si>
  <si>
    <t>Set sprchový hadice, růžice, držák 901.00</t>
  </si>
  <si>
    <t>POL3_</t>
  </si>
  <si>
    <t>55149005RR</t>
  </si>
  <si>
    <t>Držák toaletního papíru velkoobjemový prům.190 mm</t>
  </si>
  <si>
    <t>55149031R</t>
  </si>
  <si>
    <t>Koš odpadkový</t>
  </si>
  <si>
    <t>61529073R</t>
  </si>
  <si>
    <t>Zrcadlo bílý lesk s osvětlením 60x80x6,6 cm</t>
  </si>
  <si>
    <t>998725203R00</t>
  </si>
  <si>
    <t>Přesun hmot pro zařizovací předměty, výšky do 24 m</t>
  </si>
  <si>
    <t>766670011R00</t>
  </si>
  <si>
    <t>Montáž obložkové zárubně a dřevěného křídla dveří</t>
  </si>
  <si>
    <t>766697111R00</t>
  </si>
  <si>
    <t>Montáž dvířek 1křídl.kompl,do 90x120 cm</t>
  </si>
  <si>
    <t>767642110R00</t>
  </si>
  <si>
    <t>Dokončení okování dveří,oc.zárub.,posuvných 1kříd</t>
  </si>
  <si>
    <t>59591093R</t>
  </si>
  <si>
    <t>Dvířka do sádrokartonu 600/600 s tlačným zámkem</t>
  </si>
  <si>
    <t>611001</t>
  </si>
  <si>
    <t>Dodávka posuvných dveří na stěnu vč. vodící lišty</t>
  </si>
  <si>
    <t>998766203R00</t>
  </si>
  <si>
    <t>Přesun hmot pro truhlářské konstr., výšky do 24 m</t>
  </si>
  <si>
    <t>771101210R00</t>
  </si>
  <si>
    <t>Penetrace podkladu pod dlažby</t>
  </si>
  <si>
    <t>771575109R00</t>
  </si>
  <si>
    <t>Montáž podlah keram.,hladké, tmel, 30x30 cm</t>
  </si>
  <si>
    <t>771578011R00</t>
  </si>
  <si>
    <t>Spára podlaha - stěna, silikonem</t>
  </si>
  <si>
    <t>2*(2,18+2,44)*2-0,9</t>
  </si>
  <si>
    <t>771579791R00</t>
  </si>
  <si>
    <t>Příplatek za plochu podlah keram. do 5 m2 jednotl.</t>
  </si>
  <si>
    <t>771579795R00</t>
  </si>
  <si>
    <t>Příplatek za spárování vodotěsnou hmotou - plošně</t>
  </si>
  <si>
    <t>597642031R</t>
  </si>
  <si>
    <t>Dlažba Taurus Granit protiskluz. 300x300x9 mm</t>
  </si>
  <si>
    <t>(2,18*2,44-0,95*0,7-0,26*0,95)*1,03</t>
  </si>
  <si>
    <t>998771103R00</t>
  </si>
  <si>
    <t>Přesun hmot pro podlahy z dlaždic, výšky do 24 m</t>
  </si>
  <si>
    <t>776401800R00</t>
  </si>
  <si>
    <t>Demontáž soklíků nebo lišt, pryžových nebo z PVC</t>
  </si>
  <si>
    <t>2*(1,5+0,9+2,18+1,37)*2+2,44-0,7*4</t>
  </si>
  <si>
    <t>776511810R00</t>
  </si>
  <si>
    <t>Odstranění PVC a koberců lepených bez podložky</t>
  </si>
  <si>
    <t>2,5*2,3-0,95*0,7</t>
  </si>
  <si>
    <t>781415016R00</t>
  </si>
  <si>
    <t>Montáž obkladů stěn, porovin.,tmel, nad 20x25 cm</t>
  </si>
  <si>
    <t>2*(2,3+2,18)*2-2*0,9</t>
  </si>
  <si>
    <t>781419706R00</t>
  </si>
  <si>
    <t>Příplatek za spárovací vodotěsnou hmotu - plošně</t>
  </si>
  <si>
    <t>781497121RS3</t>
  </si>
  <si>
    <t>Lišta hliníková rohová k obkladům , profil RB, pro tloušťku obkladu 10 mm</t>
  </si>
  <si>
    <t>2*3</t>
  </si>
  <si>
    <t>59781561R</t>
  </si>
  <si>
    <t>Obklad 25x33 mat béžová, šedá</t>
  </si>
  <si>
    <t>(2*(2,3+2,18)*2-2*0,9)*1,03</t>
  </si>
  <si>
    <t>998781203R00</t>
  </si>
  <si>
    <t>Přesun hmot pro obklady keramické, výšky do 24 m</t>
  </si>
  <si>
    <t>784450075RA0</t>
  </si>
  <si>
    <t xml:space="preserve">Malba disperzní, penetrace 1x, malba bílá 2x </t>
  </si>
  <si>
    <t>strop : 2,18*2,44-0,95*0,7-0,26*0,95</t>
  </si>
  <si>
    <t>stěny : 0,45*(2,3+2,18)*2+2,44*3-0,9*1,97</t>
  </si>
  <si>
    <t>21001</t>
  </si>
  <si>
    <t>Elektroinstalace</t>
  </si>
  <si>
    <t>21002</t>
  </si>
  <si>
    <t>Předělání spínačů ventilátorů na 24V</t>
  </si>
  <si>
    <t>22001</t>
  </si>
  <si>
    <t>Signalizační zařízení v nouzi</t>
  </si>
  <si>
    <t>24001</t>
  </si>
  <si>
    <t>Protipožární klapky + izolace VZT</t>
  </si>
  <si>
    <t>979990110R00</t>
  </si>
  <si>
    <t xml:space="preserve">Poplatek za skládku suti 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</si>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</sst>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6" t="s">
        <v>24</v>
      </c>
      <c r="C2" s="107"/>
      <c r="D2" s="108" t="s">
        <v>49</v>
      </c>
      <c r="E2" s="108" t="s">
        <v>50</v>
      </c>
      <c r="F2" s="109"/>
      <c r="G2" s="110"/>
      <c r="H2" s="109"/>
      <c r="I2" s="110"/>
      <c r="J2" s="111"/>
      <c r="O2" s="2"/>
    </row>
    <row r="3" spans="1:15" ht="23.25" customHeight="1" x14ac:dyDescent="0.2">
      <c r="A3" s="4"/>
      <c r="B3" s="112" t="s">
        <v>47</v>
      </c>
      <c r="C3" s="107"/>
      <c r="D3" s="113" t="s">
        <v>45</v>
      </c>
      <c r="E3" s="113" t="s">
        <v>46</v>
      </c>
      <c r="F3" s="114"/>
      <c r="G3" s="114"/>
      <c r="H3" s="107"/>
      <c r="I3" s="115"/>
      <c r="J3" s="116"/>
    </row>
    <row r="4" spans="1:15" ht="23.25" customHeight="1" x14ac:dyDescent="0.2">
      <c r="A4" s="4"/>
      <c r="B4" s="117" t="s">
        <v>48</v>
      </c>
      <c r="C4" s="118"/>
      <c r="D4" s="119" t="s">
        <v>43</v>
      </c>
      <c r="E4" s="119" t="s">
        <v>44</v>
      </c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SUMIF(F49:F68,A16,I49:I68)+SUMIF(F49:F68,"PSU",I49:I68)</f>
        <v>0</v>
      </c>
      <c r="J16" s="95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SUMIF(F49:F68,A17,I49:I68)</f>
        <v>0</v>
      </c>
      <c r="J17" s="95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SUMIF(F49:F68,A18,I49:I68)</f>
        <v>0</v>
      </c>
      <c r="J18" s="95"/>
    </row>
    <row r="19" spans="1:10" ht="23.25" customHeight="1" x14ac:dyDescent="0.2">
      <c r="A19" s="204" t="s">
        <v>97</v>
      </c>
      <c r="B19" s="205" t="s">
        <v>29</v>
      </c>
      <c r="C19" s="59"/>
      <c r="D19" s="60"/>
      <c r="E19" s="85"/>
      <c r="F19" s="86"/>
      <c r="G19" s="85"/>
      <c r="H19" s="86"/>
      <c r="I19" s="85">
        <f>SUMIF(F49:F68,A19,I49:I68)</f>
        <v>0</v>
      </c>
      <c r="J19" s="95"/>
    </row>
    <row r="20" spans="1:10" ht="23.25" customHeight="1" x14ac:dyDescent="0.2">
      <c r="A20" s="204" t="s">
        <v>98</v>
      </c>
      <c r="B20" s="205" t="s">
        <v>30</v>
      </c>
      <c r="C20" s="59"/>
      <c r="D20" s="60"/>
      <c r="E20" s="85"/>
      <c r="F20" s="86"/>
      <c r="G20" s="85"/>
      <c r="H20" s="86"/>
      <c r="I20" s="85">
        <f>SUMIF(F49:F68,A20,I49:I68)</f>
        <v>0</v>
      </c>
      <c r="J20" s="95"/>
    </row>
    <row r="21" spans="1:10" ht="23.25" customHeight="1" x14ac:dyDescent="0.2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42443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56">
        <f>'01 02 Pol'!AC142</f>
        <v>0</v>
      </c>
      <c r="G39" s="157">
        <f>'01 02 Pol'!AD142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">
      <c r="A40" s="132">
        <v>2</v>
      </c>
      <c r="B40" s="134" t="s">
        <v>45</v>
      </c>
      <c r="C40" s="133" t="s">
        <v>46</v>
      </c>
      <c r="D40" s="137"/>
      <c r="E40" s="137"/>
      <c r="F40" s="159">
        <f>'01 02 Pol'!AC142</f>
        <v>0</v>
      </c>
      <c r="G40" s="160">
        <f>'01 02 Pol'!AD142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f>'01 02 Pol'!AC142</f>
        <v>0</v>
      </c>
      <c r="G41" s="162">
        <f>'01 02 Pol'!AD142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2"/>
      <c r="B42" s="150" t="s">
        <v>52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75" x14ac:dyDescent="0.25">
      <c r="B46" s="174" t="s">
        <v>54</v>
      </c>
    </row>
    <row r="48" spans="1:10" ht="25.5" customHeight="1" x14ac:dyDescent="0.2">
      <c r="A48" s="175"/>
      <c r="B48" s="181" t="s">
        <v>18</v>
      </c>
      <c r="C48" s="181" t="s">
        <v>6</v>
      </c>
      <c r="D48" s="182"/>
      <c r="E48" s="182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25.5" customHeight="1" x14ac:dyDescent="0.2">
      <c r="A49" s="176"/>
      <c r="B49" s="186" t="s">
        <v>56</v>
      </c>
      <c r="C49" s="187" t="s">
        <v>57</v>
      </c>
      <c r="D49" s="188"/>
      <c r="E49" s="188"/>
      <c r="F49" s="196" t="s">
        <v>26</v>
      </c>
      <c r="G49" s="197"/>
      <c r="H49" s="197"/>
      <c r="I49" s="197">
        <f>'01 02 Pol'!G7</f>
        <v>0</v>
      </c>
      <c r="J49" s="192" t="str">
        <f>IF(I69=0,"",I49/I69*100)</f>
        <v/>
      </c>
    </row>
    <row r="50" spans="1:10" ht="25.5" customHeight="1" x14ac:dyDescent="0.2">
      <c r="A50" s="176"/>
      <c r="B50" s="179" t="s">
        <v>58</v>
      </c>
      <c r="C50" s="178" t="s">
        <v>59</v>
      </c>
      <c r="D50" s="180"/>
      <c r="E50" s="180"/>
      <c r="F50" s="198" t="s">
        <v>26</v>
      </c>
      <c r="G50" s="199"/>
      <c r="H50" s="199"/>
      <c r="I50" s="199">
        <f>'01 02 Pol'!G14</f>
        <v>0</v>
      </c>
      <c r="J50" s="193" t="str">
        <f>IF(I69=0,"",I50/I69*100)</f>
        <v/>
      </c>
    </row>
    <row r="51" spans="1:10" ht="25.5" customHeight="1" x14ac:dyDescent="0.2">
      <c r="A51" s="176"/>
      <c r="B51" s="179" t="s">
        <v>60</v>
      </c>
      <c r="C51" s="178" t="s">
        <v>61</v>
      </c>
      <c r="D51" s="180"/>
      <c r="E51" s="180"/>
      <c r="F51" s="198" t="s">
        <v>26</v>
      </c>
      <c r="G51" s="199"/>
      <c r="H51" s="199"/>
      <c r="I51" s="199">
        <f>'01 02 Pol'!G17</f>
        <v>0</v>
      </c>
      <c r="J51" s="193" t="str">
        <f>IF(I69=0,"",I51/I69*100)</f>
        <v/>
      </c>
    </row>
    <row r="52" spans="1:10" ht="25.5" customHeight="1" x14ac:dyDescent="0.2">
      <c r="A52" s="176"/>
      <c r="B52" s="179" t="s">
        <v>62</v>
      </c>
      <c r="C52" s="178" t="s">
        <v>63</v>
      </c>
      <c r="D52" s="180"/>
      <c r="E52" s="180"/>
      <c r="F52" s="198" t="s">
        <v>26</v>
      </c>
      <c r="G52" s="199"/>
      <c r="H52" s="199"/>
      <c r="I52" s="199">
        <f>'01 02 Pol'!G21</f>
        <v>0</v>
      </c>
      <c r="J52" s="193" t="str">
        <f>IF(I69=0,"",I52/I69*100)</f>
        <v/>
      </c>
    </row>
    <row r="53" spans="1:10" ht="25.5" customHeight="1" x14ac:dyDescent="0.2">
      <c r="A53" s="176"/>
      <c r="B53" s="179" t="s">
        <v>64</v>
      </c>
      <c r="C53" s="178" t="s">
        <v>65</v>
      </c>
      <c r="D53" s="180"/>
      <c r="E53" s="180"/>
      <c r="F53" s="198" t="s">
        <v>26</v>
      </c>
      <c r="G53" s="199"/>
      <c r="H53" s="199"/>
      <c r="I53" s="199">
        <f>'01 02 Pol'!G24</f>
        <v>0</v>
      </c>
      <c r="J53" s="193" t="str">
        <f>IF(I69=0,"",I53/I69*100)</f>
        <v/>
      </c>
    </row>
    <row r="54" spans="1:10" ht="25.5" customHeight="1" x14ac:dyDescent="0.2">
      <c r="A54" s="176"/>
      <c r="B54" s="179" t="s">
        <v>66</v>
      </c>
      <c r="C54" s="178" t="s">
        <v>67</v>
      </c>
      <c r="D54" s="180"/>
      <c r="E54" s="180"/>
      <c r="F54" s="198" t="s">
        <v>26</v>
      </c>
      <c r="G54" s="199"/>
      <c r="H54" s="199"/>
      <c r="I54" s="199">
        <f>'01 02 Pol'!G26</f>
        <v>0</v>
      </c>
      <c r="J54" s="193" t="str">
        <f>IF(I69=0,"",I54/I69*100)</f>
        <v/>
      </c>
    </row>
    <row r="55" spans="1:10" ht="25.5" customHeight="1" x14ac:dyDescent="0.2">
      <c r="A55" s="176"/>
      <c r="B55" s="179" t="s">
        <v>68</v>
      </c>
      <c r="C55" s="178" t="s">
        <v>69</v>
      </c>
      <c r="D55" s="180"/>
      <c r="E55" s="180"/>
      <c r="F55" s="198" t="s">
        <v>26</v>
      </c>
      <c r="G55" s="199"/>
      <c r="H55" s="199"/>
      <c r="I55" s="199">
        <f>'01 02 Pol'!G37</f>
        <v>0</v>
      </c>
      <c r="J55" s="193" t="str">
        <f>IF(I69=0,"",I55/I69*100)</f>
        <v/>
      </c>
    </row>
    <row r="56" spans="1:10" ht="25.5" customHeight="1" x14ac:dyDescent="0.2">
      <c r="A56" s="176"/>
      <c r="B56" s="179" t="s">
        <v>70</v>
      </c>
      <c r="C56" s="178" t="s">
        <v>71</v>
      </c>
      <c r="D56" s="180"/>
      <c r="E56" s="180"/>
      <c r="F56" s="198" t="s">
        <v>27</v>
      </c>
      <c r="G56" s="199"/>
      <c r="H56" s="199"/>
      <c r="I56" s="199">
        <f>'01 02 Pol'!G39</f>
        <v>0</v>
      </c>
      <c r="J56" s="193" t="str">
        <f>IF(I69=0,"",I56/I69*100)</f>
        <v/>
      </c>
    </row>
    <row r="57" spans="1:10" ht="25.5" customHeight="1" x14ac:dyDescent="0.2">
      <c r="A57" s="176"/>
      <c r="B57" s="179" t="s">
        <v>72</v>
      </c>
      <c r="C57" s="178" t="s">
        <v>73</v>
      </c>
      <c r="D57" s="180"/>
      <c r="E57" s="180"/>
      <c r="F57" s="198" t="s">
        <v>27</v>
      </c>
      <c r="G57" s="199"/>
      <c r="H57" s="199"/>
      <c r="I57" s="199">
        <f>'01 02 Pol'!G46</f>
        <v>0</v>
      </c>
      <c r="J57" s="193" t="str">
        <f>IF(I69=0,"",I57/I69*100)</f>
        <v/>
      </c>
    </row>
    <row r="58" spans="1:10" ht="25.5" customHeight="1" x14ac:dyDescent="0.2">
      <c r="A58" s="176"/>
      <c r="B58" s="179" t="s">
        <v>74</v>
      </c>
      <c r="C58" s="178" t="s">
        <v>75</v>
      </c>
      <c r="D58" s="180"/>
      <c r="E58" s="180"/>
      <c r="F58" s="198" t="s">
        <v>27</v>
      </c>
      <c r="G58" s="199"/>
      <c r="H58" s="199"/>
      <c r="I58" s="199">
        <f>'01 02 Pol'!G55</f>
        <v>0</v>
      </c>
      <c r="J58" s="193" t="str">
        <f>IF(I69=0,"",I58/I69*100)</f>
        <v/>
      </c>
    </row>
    <row r="59" spans="1:10" ht="25.5" customHeight="1" x14ac:dyDescent="0.2">
      <c r="A59" s="176"/>
      <c r="B59" s="179" t="s">
        <v>76</v>
      </c>
      <c r="C59" s="178" t="s">
        <v>77</v>
      </c>
      <c r="D59" s="180"/>
      <c r="E59" s="180"/>
      <c r="F59" s="198" t="s">
        <v>27</v>
      </c>
      <c r="G59" s="199"/>
      <c r="H59" s="199"/>
      <c r="I59" s="199">
        <f>'01 02 Pol'!G63</f>
        <v>0</v>
      </c>
      <c r="J59" s="193" t="str">
        <f>IF(I69=0,"",I59/I69*100)</f>
        <v/>
      </c>
    </row>
    <row r="60" spans="1:10" ht="25.5" customHeight="1" x14ac:dyDescent="0.2">
      <c r="A60" s="176"/>
      <c r="B60" s="179" t="s">
        <v>78</v>
      </c>
      <c r="C60" s="178" t="s">
        <v>79</v>
      </c>
      <c r="D60" s="180"/>
      <c r="E60" s="180"/>
      <c r="F60" s="198" t="s">
        <v>27</v>
      </c>
      <c r="G60" s="199"/>
      <c r="H60" s="199"/>
      <c r="I60" s="199">
        <f>'01 02 Pol'!G86</f>
        <v>0</v>
      </c>
      <c r="J60" s="193" t="str">
        <f>IF(I69=0,"",I60/I69*100)</f>
        <v/>
      </c>
    </row>
    <row r="61" spans="1:10" ht="25.5" customHeight="1" x14ac:dyDescent="0.2">
      <c r="A61" s="176"/>
      <c r="B61" s="179" t="s">
        <v>80</v>
      </c>
      <c r="C61" s="178" t="s">
        <v>81</v>
      </c>
      <c r="D61" s="180"/>
      <c r="E61" s="180"/>
      <c r="F61" s="198" t="s">
        <v>27</v>
      </c>
      <c r="G61" s="199"/>
      <c r="H61" s="199"/>
      <c r="I61" s="199">
        <f>'01 02 Pol'!G93</f>
        <v>0</v>
      </c>
      <c r="J61" s="193" t="str">
        <f>IF(I69=0,"",I61/I69*100)</f>
        <v/>
      </c>
    </row>
    <row r="62" spans="1:10" ht="25.5" customHeight="1" x14ac:dyDescent="0.2">
      <c r="A62" s="176"/>
      <c r="B62" s="179" t="s">
        <v>82</v>
      </c>
      <c r="C62" s="178" t="s">
        <v>83</v>
      </c>
      <c r="D62" s="180"/>
      <c r="E62" s="180"/>
      <c r="F62" s="198" t="s">
        <v>27</v>
      </c>
      <c r="G62" s="199"/>
      <c r="H62" s="199"/>
      <c r="I62" s="199">
        <f>'01 02 Pol'!G107</f>
        <v>0</v>
      </c>
      <c r="J62" s="193" t="str">
        <f>IF(I69=0,"",I62/I69*100)</f>
        <v/>
      </c>
    </row>
    <row r="63" spans="1:10" ht="25.5" customHeight="1" x14ac:dyDescent="0.2">
      <c r="A63" s="176"/>
      <c r="B63" s="179" t="s">
        <v>84</v>
      </c>
      <c r="C63" s="178" t="s">
        <v>85</v>
      </c>
      <c r="D63" s="180"/>
      <c r="E63" s="180"/>
      <c r="F63" s="198" t="s">
        <v>27</v>
      </c>
      <c r="G63" s="199"/>
      <c r="H63" s="199"/>
      <c r="I63" s="199">
        <f>'01 02 Pol'!G112</f>
        <v>0</v>
      </c>
      <c r="J63" s="193" t="str">
        <f>IF(I69=0,"",I63/I69*100)</f>
        <v/>
      </c>
    </row>
    <row r="64" spans="1:10" ht="25.5" customHeight="1" x14ac:dyDescent="0.2">
      <c r="A64" s="176"/>
      <c r="B64" s="179" t="s">
        <v>86</v>
      </c>
      <c r="C64" s="178" t="s">
        <v>87</v>
      </c>
      <c r="D64" s="180"/>
      <c r="E64" s="180"/>
      <c r="F64" s="198" t="s">
        <v>27</v>
      </c>
      <c r="G64" s="199"/>
      <c r="H64" s="199"/>
      <c r="I64" s="199">
        <f>'01 02 Pol'!G122</f>
        <v>0</v>
      </c>
      <c r="J64" s="193" t="str">
        <f>IF(I69=0,"",I64/I69*100)</f>
        <v/>
      </c>
    </row>
    <row r="65" spans="1:10" ht="25.5" customHeight="1" x14ac:dyDescent="0.2">
      <c r="A65" s="176"/>
      <c r="B65" s="179" t="s">
        <v>88</v>
      </c>
      <c r="C65" s="178" t="s">
        <v>89</v>
      </c>
      <c r="D65" s="180"/>
      <c r="E65" s="180"/>
      <c r="F65" s="198" t="s">
        <v>28</v>
      </c>
      <c r="G65" s="199"/>
      <c r="H65" s="199"/>
      <c r="I65" s="199">
        <f>'01 02 Pol'!G126</f>
        <v>0</v>
      </c>
      <c r="J65" s="193" t="str">
        <f>IF(I69=0,"",I65/I69*100)</f>
        <v/>
      </c>
    </row>
    <row r="66" spans="1:10" ht="25.5" customHeight="1" x14ac:dyDescent="0.2">
      <c r="A66" s="176"/>
      <c r="B66" s="179" t="s">
        <v>90</v>
      </c>
      <c r="C66" s="178" t="s">
        <v>91</v>
      </c>
      <c r="D66" s="180"/>
      <c r="E66" s="180"/>
      <c r="F66" s="198" t="s">
        <v>28</v>
      </c>
      <c r="G66" s="199"/>
      <c r="H66" s="199"/>
      <c r="I66" s="199">
        <f>'01 02 Pol'!G129</f>
        <v>0</v>
      </c>
      <c r="J66" s="193" t="str">
        <f>IF(I69=0,"",I66/I69*100)</f>
        <v/>
      </c>
    </row>
    <row r="67" spans="1:10" ht="25.5" customHeight="1" x14ac:dyDescent="0.2">
      <c r="A67" s="176"/>
      <c r="B67" s="179" t="s">
        <v>92</v>
      </c>
      <c r="C67" s="178" t="s">
        <v>93</v>
      </c>
      <c r="D67" s="180"/>
      <c r="E67" s="180"/>
      <c r="F67" s="198" t="s">
        <v>28</v>
      </c>
      <c r="G67" s="199"/>
      <c r="H67" s="199"/>
      <c r="I67" s="199">
        <f>'01 02 Pol'!G131</f>
        <v>0</v>
      </c>
      <c r="J67" s="193" t="str">
        <f>IF(I69=0,"",I67/I69*100)</f>
        <v/>
      </c>
    </row>
    <row r="68" spans="1:10" ht="25.5" customHeight="1" x14ac:dyDescent="0.2">
      <c r="A68" s="176"/>
      <c r="B68" s="189" t="s">
        <v>94</v>
      </c>
      <c r="C68" s="190" t="s">
        <v>95</v>
      </c>
      <c r="D68" s="191"/>
      <c r="E68" s="191"/>
      <c r="F68" s="200" t="s">
        <v>96</v>
      </c>
      <c r="G68" s="201"/>
      <c r="H68" s="201"/>
      <c r="I68" s="201">
        <f>'01 02 Pol'!G133</f>
        <v>0</v>
      </c>
      <c r="J68" s="194" t="str">
        <f>IF(I69=0,"",I68/I69*100)</f>
        <v/>
      </c>
    </row>
    <row r="69" spans="1:10" ht="25.5" customHeight="1" x14ac:dyDescent="0.2">
      <c r="A69" s="177"/>
      <c r="B69" s="183" t="s">
        <v>1</v>
      </c>
      <c r="C69" s="183"/>
      <c r="D69" s="184"/>
      <c r="E69" s="184"/>
      <c r="F69" s="202"/>
      <c r="G69" s="203"/>
      <c r="H69" s="203"/>
      <c r="I69" s="203">
        <f>SUM(I49:I68)</f>
        <v>0</v>
      </c>
      <c r="J69" s="195">
        <f>SUM(J49:J68)</f>
        <v>0</v>
      </c>
    </row>
    <row r="70" spans="1:10" x14ac:dyDescent="0.2">
      <c r="F70" s="130"/>
      <c r="G70" s="129"/>
      <c r="H70" s="130"/>
      <c r="I70" s="129"/>
      <c r="J70" s="131"/>
    </row>
    <row r="71" spans="1:10" x14ac:dyDescent="0.2">
      <c r="F71" s="130"/>
      <c r="G71" s="129"/>
      <c r="H71" s="130"/>
      <c r="I71" s="129"/>
      <c r="J71" s="131"/>
    </row>
    <row r="72" spans="1:10" x14ac:dyDescent="0.2">
      <c r="F72" s="130"/>
      <c r="G72" s="129"/>
      <c r="H72" s="130"/>
      <c r="I72" s="129"/>
      <c r="J7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99</v>
      </c>
    </row>
    <row r="2" spans="1:60" ht="24.95" customHeight="1" x14ac:dyDescent="0.2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E2" t="s">
        <v>100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C3" s="128" t="s">
        <v>100</v>
      </c>
      <c r="AE3" t="s">
        <v>101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102</v>
      </c>
    </row>
    <row r="5" spans="1:60" x14ac:dyDescent="0.2">
      <c r="D5" s="206"/>
    </row>
    <row r="6" spans="1:60" ht="38.25" x14ac:dyDescent="0.2">
      <c r="A6" s="222" t="s">
        <v>103</v>
      </c>
      <c r="B6" s="220" t="s">
        <v>104</v>
      </c>
      <c r="C6" s="220" t="s">
        <v>105</v>
      </c>
      <c r="D6" s="221" t="s">
        <v>106</v>
      </c>
      <c r="E6" s="222" t="s">
        <v>107</v>
      </c>
      <c r="F6" s="217" t="s">
        <v>108</v>
      </c>
      <c r="G6" s="222" t="s">
        <v>31</v>
      </c>
      <c r="H6" s="223" t="s">
        <v>32</v>
      </c>
      <c r="I6" s="223" t="s">
        <v>109</v>
      </c>
      <c r="J6" s="223" t="s">
        <v>33</v>
      </c>
      <c r="K6" s="223" t="s">
        <v>110</v>
      </c>
      <c r="L6" s="223" t="s">
        <v>111</v>
      </c>
      <c r="M6" s="223" t="s">
        <v>112</v>
      </c>
      <c r="N6" s="223" t="s">
        <v>113</v>
      </c>
      <c r="O6" s="223" t="s">
        <v>114</v>
      </c>
      <c r="P6" s="223" t="s">
        <v>115</v>
      </c>
      <c r="Q6" s="223" t="s">
        <v>116</v>
      </c>
      <c r="R6" s="223" t="s">
        <v>117</v>
      </c>
      <c r="S6" s="223" t="s">
        <v>118</v>
      </c>
      <c r="T6" s="223" t="s">
        <v>119</v>
      </c>
      <c r="U6" s="223" t="s">
        <v>120</v>
      </c>
    </row>
    <row r="7" spans="1:60" x14ac:dyDescent="0.2">
      <c r="A7" s="224" t="s">
        <v>121</v>
      </c>
      <c r="B7" s="226" t="s">
        <v>56</v>
      </c>
      <c r="C7" s="227" t="s">
        <v>57</v>
      </c>
      <c r="D7" s="228"/>
      <c r="E7" s="234"/>
      <c r="F7" s="239"/>
      <c r="G7" s="239">
        <f>SUMIF(AE8:AE13,"&lt;&gt;NOR",G8:G13)</f>
        <v>0</v>
      </c>
      <c r="H7" s="239"/>
      <c r="I7" s="239">
        <f>SUM(I8:I13)</f>
        <v>0</v>
      </c>
      <c r="J7" s="239"/>
      <c r="K7" s="239">
        <f>SUM(K8:K13)</f>
        <v>0</v>
      </c>
      <c r="L7" s="239"/>
      <c r="M7" s="239">
        <f>SUM(M8:M13)</f>
        <v>0</v>
      </c>
      <c r="N7" s="239"/>
      <c r="O7" s="239">
        <f>SUM(O8:O13)</f>
        <v>0.37</v>
      </c>
      <c r="P7" s="239"/>
      <c r="Q7" s="239">
        <f>SUM(Q8:Q13)</f>
        <v>0</v>
      </c>
      <c r="R7" s="239"/>
      <c r="S7" s="239"/>
      <c r="T7" s="240"/>
      <c r="U7" s="239">
        <f>SUM(U8:U13)</f>
        <v>19.36</v>
      </c>
      <c r="AE7" t="s">
        <v>122</v>
      </c>
    </row>
    <row r="8" spans="1:60" ht="22.5" outlineLevel="1" x14ac:dyDescent="0.2">
      <c r="A8" s="219">
        <v>1</v>
      </c>
      <c r="B8" s="229" t="s">
        <v>123</v>
      </c>
      <c r="C8" s="268" t="s">
        <v>124</v>
      </c>
      <c r="D8" s="231" t="s">
        <v>125</v>
      </c>
      <c r="E8" s="235">
        <v>5.5469999999999997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15</v>
      </c>
      <c r="M8" s="242">
        <f>G8*(1+L8/100)</f>
        <v>0</v>
      </c>
      <c r="N8" s="242">
        <v>2.8150000000000001E-2</v>
      </c>
      <c r="O8" s="242">
        <f>ROUND(E8*N8,2)</f>
        <v>0.16</v>
      </c>
      <c r="P8" s="242">
        <v>0</v>
      </c>
      <c r="Q8" s="242">
        <f>ROUND(E8*P8,2)</f>
        <v>0</v>
      </c>
      <c r="R8" s="242"/>
      <c r="S8" s="242"/>
      <c r="T8" s="243">
        <v>0.99</v>
      </c>
      <c r="U8" s="242">
        <f>ROUND(E8*T8,2)</f>
        <v>5.49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126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69" t="s">
        <v>127</v>
      </c>
      <c r="D9" s="232"/>
      <c r="E9" s="236">
        <v>5.5469999999999997</v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128</v>
      </c>
      <c r="AF9" s="218">
        <v>0</v>
      </c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2</v>
      </c>
      <c r="B10" s="229" t="s">
        <v>129</v>
      </c>
      <c r="C10" s="268" t="s">
        <v>130</v>
      </c>
      <c r="D10" s="231" t="s">
        <v>125</v>
      </c>
      <c r="E10" s="235">
        <v>16.317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15</v>
      </c>
      <c r="M10" s="242">
        <f>G10*(1+L10/100)</f>
        <v>0</v>
      </c>
      <c r="N10" s="242">
        <v>1.2800000000000001E-2</v>
      </c>
      <c r="O10" s="242">
        <f>ROUND(E10*N10,2)</f>
        <v>0.21</v>
      </c>
      <c r="P10" s="242">
        <v>0</v>
      </c>
      <c r="Q10" s="242">
        <f>ROUND(E10*P10,2)</f>
        <v>0</v>
      </c>
      <c r="R10" s="242"/>
      <c r="S10" s="242"/>
      <c r="T10" s="243">
        <v>0.85</v>
      </c>
      <c r="U10" s="242">
        <f>ROUND(E10*T10,2)</f>
        <v>13.87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126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69" t="s">
        <v>131</v>
      </c>
      <c r="D11" s="232"/>
      <c r="E11" s="236">
        <v>16.317</v>
      </c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3"/>
      <c r="U11" s="242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128</v>
      </c>
      <c r="AF11" s="218">
        <v>0</v>
      </c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3</v>
      </c>
      <c r="B12" s="229" t="s">
        <v>132</v>
      </c>
      <c r="C12" s="268" t="s">
        <v>133</v>
      </c>
      <c r="D12" s="231" t="s">
        <v>134</v>
      </c>
      <c r="E12" s="235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/>
      <c r="T12" s="243">
        <v>0</v>
      </c>
      <c r="U12" s="242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126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ht="22.5" outlineLevel="1" x14ac:dyDescent="0.2">
      <c r="A13" s="219">
        <v>4</v>
      </c>
      <c r="B13" s="229" t="s">
        <v>135</v>
      </c>
      <c r="C13" s="268" t="s">
        <v>136</v>
      </c>
      <c r="D13" s="231" t="s">
        <v>137</v>
      </c>
      <c r="E13" s="235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15</v>
      </c>
      <c r="M13" s="242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2"/>
      <c r="S13" s="242"/>
      <c r="T13" s="243">
        <v>0</v>
      </c>
      <c r="U13" s="242">
        <f>ROUND(E13*T13,2)</f>
        <v>0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126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x14ac:dyDescent="0.2">
      <c r="A14" s="225" t="s">
        <v>121</v>
      </c>
      <c r="B14" s="230" t="s">
        <v>58</v>
      </c>
      <c r="C14" s="270" t="s">
        <v>59</v>
      </c>
      <c r="D14" s="233"/>
      <c r="E14" s="237"/>
      <c r="F14" s="244"/>
      <c r="G14" s="244">
        <f>SUMIF(AE15:AE16,"&lt;&gt;NOR",G15:G16)</f>
        <v>0</v>
      </c>
      <c r="H14" s="244"/>
      <c r="I14" s="244">
        <f>SUM(I15:I16)</f>
        <v>0</v>
      </c>
      <c r="J14" s="244"/>
      <c r="K14" s="244">
        <f>SUM(K15:K16)</f>
        <v>0</v>
      </c>
      <c r="L14" s="244"/>
      <c r="M14" s="244">
        <f>SUM(M15:M16)</f>
        <v>0</v>
      </c>
      <c r="N14" s="244"/>
      <c r="O14" s="244">
        <f>SUM(O15:O16)</f>
        <v>0.05</v>
      </c>
      <c r="P14" s="244"/>
      <c r="Q14" s="244">
        <f>SUM(Q15:Q16)</f>
        <v>0</v>
      </c>
      <c r="R14" s="244"/>
      <c r="S14" s="244"/>
      <c r="T14" s="245"/>
      <c r="U14" s="244">
        <f>SUM(U15:U16)</f>
        <v>4.1900000000000004</v>
      </c>
      <c r="AE14" t="s">
        <v>122</v>
      </c>
    </row>
    <row r="15" spans="1:60" ht="22.5" outlineLevel="1" x14ac:dyDescent="0.2">
      <c r="A15" s="219">
        <v>5</v>
      </c>
      <c r="B15" s="229" t="s">
        <v>138</v>
      </c>
      <c r="C15" s="268" t="s">
        <v>139</v>
      </c>
      <c r="D15" s="231" t="s">
        <v>125</v>
      </c>
      <c r="E15" s="235">
        <v>4.4071999999999996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15</v>
      </c>
      <c r="M15" s="242">
        <f>G15*(1+L15/100)</f>
        <v>0</v>
      </c>
      <c r="N15" s="242">
        <v>1.193E-2</v>
      </c>
      <c r="O15" s="242">
        <f>ROUND(E15*N15,2)</f>
        <v>0.05</v>
      </c>
      <c r="P15" s="242">
        <v>0</v>
      </c>
      <c r="Q15" s="242">
        <f>ROUND(E15*P15,2)</f>
        <v>0</v>
      </c>
      <c r="R15" s="242"/>
      <c r="S15" s="242"/>
      <c r="T15" s="243">
        <v>0.95</v>
      </c>
      <c r="U15" s="242">
        <f>ROUND(E15*T15,2)</f>
        <v>4.1900000000000004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126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29"/>
      <c r="C16" s="269" t="s">
        <v>140</v>
      </c>
      <c r="D16" s="232"/>
      <c r="E16" s="236">
        <v>4.4071999999999996</v>
      </c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3"/>
      <c r="U16" s="242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128</v>
      </c>
      <c r="AF16" s="218">
        <v>0</v>
      </c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x14ac:dyDescent="0.2">
      <c r="A17" s="225" t="s">
        <v>121</v>
      </c>
      <c r="B17" s="230" t="s">
        <v>60</v>
      </c>
      <c r="C17" s="270" t="s">
        <v>61</v>
      </c>
      <c r="D17" s="233"/>
      <c r="E17" s="237"/>
      <c r="F17" s="244"/>
      <c r="G17" s="244">
        <f>SUMIF(AE18:AE20,"&lt;&gt;NOR",G18:G20)</f>
        <v>0</v>
      </c>
      <c r="H17" s="244"/>
      <c r="I17" s="244">
        <f>SUM(I18:I20)</f>
        <v>0</v>
      </c>
      <c r="J17" s="244"/>
      <c r="K17" s="244">
        <f>SUM(K18:K20)</f>
        <v>0</v>
      </c>
      <c r="L17" s="244"/>
      <c r="M17" s="244">
        <f>SUM(M18:M20)</f>
        <v>0</v>
      </c>
      <c r="N17" s="244"/>
      <c r="O17" s="244">
        <f>SUM(O18:O20)</f>
        <v>0.18</v>
      </c>
      <c r="P17" s="244"/>
      <c r="Q17" s="244">
        <f>SUM(Q18:Q20)</f>
        <v>0</v>
      </c>
      <c r="R17" s="244"/>
      <c r="S17" s="244"/>
      <c r="T17" s="245"/>
      <c r="U17" s="244">
        <f>SUM(U18:U20)</f>
        <v>2.29</v>
      </c>
      <c r="AE17" t="s">
        <v>122</v>
      </c>
    </row>
    <row r="18" spans="1:60" ht="22.5" outlineLevel="1" x14ac:dyDescent="0.2">
      <c r="A18" s="219">
        <v>6</v>
      </c>
      <c r="B18" s="229" t="s">
        <v>141</v>
      </c>
      <c r="C18" s="268" t="s">
        <v>142</v>
      </c>
      <c r="D18" s="231" t="s">
        <v>125</v>
      </c>
      <c r="E18" s="235">
        <v>4.4071999999999996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15</v>
      </c>
      <c r="M18" s="242">
        <f>G18*(1+L18/100)</f>
        <v>0</v>
      </c>
      <c r="N18" s="242">
        <v>4.165E-2</v>
      </c>
      <c r="O18" s="242">
        <f>ROUND(E18*N18,2)</f>
        <v>0.18</v>
      </c>
      <c r="P18" s="242">
        <v>0</v>
      </c>
      <c r="Q18" s="242">
        <f>ROUND(E18*P18,2)</f>
        <v>0</v>
      </c>
      <c r="R18" s="242"/>
      <c r="S18" s="242"/>
      <c r="T18" s="243">
        <v>0.52</v>
      </c>
      <c r="U18" s="242">
        <f>ROUND(E18*T18,2)</f>
        <v>2.29</v>
      </c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126</v>
      </c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69" t="s">
        <v>140</v>
      </c>
      <c r="D19" s="232"/>
      <c r="E19" s="236">
        <v>4.4071999999999996</v>
      </c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3"/>
      <c r="U19" s="242"/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128</v>
      </c>
      <c r="AF19" s="218">
        <v>0</v>
      </c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ht="22.5" outlineLevel="1" x14ac:dyDescent="0.2">
      <c r="A20" s="219">
        <v>7</v>
      </c>
      <c r="B20" s="229" t="s">
        <v>143</v>
      </c>
      <c r="C20" s="268" t="s">
        <v>144</v>
      </c>
      <c r="D20" s="231" t="s">
        <v>145</v>
      </c>
      <c r="E20" s="235">
        <v>1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15</v>
      </c>
      <c r="M20" s="242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2"/>
      <c r="S20" s="242"/>
      <c r="T20" s="243">
        <v>0</v>
      </c>
      <c r="U20" s="242">
        <f>ROUND(E20*T20,2)</f>
        <v>0</v>
      </c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126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x14ac:dyDescent="0.2">
      <c r="A21" s="225" t="s">
        <v>121</v>
      </c>
      <c r="B21" s="230" t="s">
        <v>62</v>
      </c>
      <c r="C21" s="270" t="s">
        <v>63</v>
      </c>
      <c r="D21" s="233"/>
      <c r="E21" s="237"/>
      <c r="F21" s="244"/>
      <c r="G21" s="244">
        <f>SUMIF(AE22:AE23,"&lt;&gt;NOR",G22:G23)</f>
        <v>0</v>
      </c>
      <c r="H21" s="244"/>
      <c r="I21" s="244">
        <f>SUM(I22:I23)</f>
        <v>0</v>
      </c>
      <c r="J21" s="244"/>
      <c r="K21" s="244">
        <f>SUM(K22:K23)</f>
        <v>0</v>
      </c>
      <c r="L21" s="244"/>
      <c r="M21" s="244">
        <f>SUM(M22:M23)</f>
        <v>0</v>
      </c>
      <c r="N21" s="244"/>
      <c r="O21" s="244">
        <f>SUM(O22:O23)</f>
        <v>0.01</v>
      </c>
      <c r="P21" s="244"/>
      <c r="Q21" s="244">
        <f>SUM(Q22:Q23)</f>
        <v>0</v>
      </c>
      <c r="R21" s="244"/>
      <c r="S21" s="244"/>
      <c r="T21" s="245"/>
      <c r="U21" s="244">
        <f>SUM(U22:U23)</f>
        <v>0.78</v>
      </c>
      <c r="AE21" t="s">
        <v>122</v>
      </c>
    </row>
    <row r="22" spans="1:60" outlineLevel="1" x14ac:dyDescent="0.2">
      <c r="A22" s="219">
        <v>8</v>
      </c>
      <c r="B22" s="229" t="s">
        <v>146</v>
      </c>
      <c r="C22" s="268" t="s">
        <v>147</v>
      </c>
      <c r="D22" s="231" t="s">
        <v>125</v>
      </c>
      <c r="E22" s="235">
        <v>4.4071999999999996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15</v>
      </c>
      <c r="M22" s="242">
        <f>G22*(1+L22/100)</f>
        <v>0</v>
      </c>
      <c r="N22" s="242">
        <v>1.2099999999999999E-3</v>
      </c>
      <c r="O22" s="242">
        <f>ROUND(E22*N22,2)</f>
        <v>0.01</v>
      </c>
      <c r="P22" s="242">
        <v>0</v>
      </c>
      <c r="Q22" s="242">
        <f>ROUND(E22*P22,2)</f>
        <v>0</v>
      </c>
      <c r="R22" s="242"/>
      <c r="S22" s="242"/>
      <c r="T22" s="243">
        <v>0.17699999999999999</v>
      </c>
      <c r="U22" s="242">
        <f>ROUND(E22*T22,2)</f>
        <v>0.78</v>
      </c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126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/>
      <c r="B23" s="229"/>
      <c r="C23" s="269" t="s">
        <v>140</v>
      </c>
      <c r="D23" s="232"/>
      <c r="E23" s="236">
        <v>4.4071999999999996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3"/>
      <c r="U23" s="242"/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128</v>
      </c>
      <c r="AF23" s="218">
        <v>0</v>
      </c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ht="25.5" x14ac:dyDescent="0.2">
      <c r="A24" s="225" t="s">
        <v>121</v>
      </c>
      <c r="B24" s="230" t="s">
        <v>64</v>
      </c>
      <c r="C24" s="270" t="s">
        <v>65</v>
      </c>
      <c r="D24" s="233"/>
      <c r="E24" s="237"/>
      <c r="F24" s="244"/>
      <c r="G24" s="244">
        <f>SUMIF(AE25:AE25,"&lt;&gt;NOR",G25:G25)</f>
        <v>0</v>
      </c>
      <c r="H24" s="244"/>
      <c r="I24" s="244">
        <f>SUM(I25:I25)</f>
        <v>0</v>
      </c>
      <c r="J24" s="244"/>
      <c r="K24" s="244">
        <f>SUM(K25:K25)</f>
        <v>0</v>
      </c>
      <c r="L24" s="244"/>
      <c r="M24" s="244">
        <f>SUM(M25:M25)</f>
        <v>0</v>
      </c>
      <c r="N24" s="244"/>
      <c r="O24" s="244">
        <f>SUM(O25:O25)</f>
        <v>0</v>
      </c>
      <c r="P24" s="244"/>
      <c r="Q24" s="244">
        <f>SUM(Q25:Q25)</f>
        <v>0</v>
      </c>
      <c r="R24" s="244"/>
      <c r="S24" s="244"/>
      <c r="T24" s="245"/>
      <c r="U24" s="244">
        <f>SUM(U25:U25)</f>
        <v>0</v>
      </c>
      <c r="AE24" t="s">
        <v>122</v>
      </c>
    </row>
    <row r="25" spans="1:60" ht="33.75" outlineLevel="1" x14ac:dyDescent="0.2">
      <c r="A25" s="219">
        <v>9</v>
      </c>
      <c r="B25" s="229" t="s">
        <v>148</v>
      </c>
      <c r="C25" s="268" t="s">
        <v>149</v>
      </c>
      <c r="D25" s="231" t="s">
        <v>150</v>
      </c>
      <c r="E25" s="235">
        <v>3.5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15</v>
      </c>
      <c r="M25" s="242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2"/>
      <c r="S25" s="242"/>
      <c r="T25" s="243">
        <v>0</v>
      </c>
      <c r="U25" s="242">
        <f>ROUND(E25*T25,2)</f>
        <v>0</v>
      </c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126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x14ac:dyDescent="0.2">
      <c r="A26" s="225" t="s">
        <v>121</v>
      </c>
      <c r="B26" s="230" t="s">
        <v>66</v>
      </c>
      <c r="C26" s="270" t="s">
        <v>67</v>
      </c>
      <c r="D26" s="233"/>
      <c r="E26" s="237"/>
      <c r="F26" s="244"/>
      <c r="G26" s="244">
        <f>SUMIF(AE27:AE36,"&lt;&gt;NOR",G27:G36)</f>
        <v>0</v>
      </c>
      <c r="H26" s="244"/>
      <c r="I26" s="244">
        <f>SUM(I27:I36)</f>
        <v>0</v>
      </c>
      <c r="J26" s="244"/>
      <c r="K26" s="244">
        <f>SUM(K27:K36)</f>
        <v>0</v>
      </c>
      <c r="L26" s="244"/>
      <c r="M26" s="244">
        <f>SUM(M27:M36)</f>
        <v>0</v>
      </c>
      <c r="N26" s="244"/>
      <c r="O26" s="244">
        <f>SUM(O27:O36)</f>
        <v>0.02</v>
      </c>
      <c r="P26" s="244"/>
      <c r="Q26" s="244">
        <f>SUM(Q27:Q36)</f>
        <v>3.31</v>
      </c>
      <c r="R26" s="244"/>
      <c r="S26" s="244"/>
      <c r="T26" s="245"/>
      <c r="U26" s="244">
        <f>SUM(U27:U36)</f>
        <v>12.060000000000002</v>
      </c>
      <c r="AE26" t="s">
        <v>122</v>
      </c>
    </row>
    <row r="27" spans="1:60" outlineLevel="1" x14ac:dyDescent="0.2">
      <c r="A27" s="219">
        <v>10</v>
      </c>
      <c r="B27" s="229" t="s">
        <v>151</v>
      </c>
      <c r="C27" s="268" t="s">
        <v>152</v>
      </c>
      <c r="D27" s="231" t="s">
        <v>125</v>
      </c>
      <c r="E27" s="235">
        <v>20.399999999999999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15</v>
      </c>
      <c r="M27" s="242">
        <f>G27*(1+L27/100)</f>
        <v>0</v>
      </c>
      <c r="N27" s="242">
        <v>6.7000000000000002E-4</v>
      </c>
      <c r="O27" s="242">
        <f>ROUND(E27*N27,2)</f>
        <v>0.01</v>
      </c>
      <c r="P27" s="242">
        <v>0.1</v>
      </c>
      <c r="Q27" s="242">
        <f>ROUND(E27*P27,2)</f>
        <v>2.04</v>
      </c>
      <c r="R27" s="242"/>
      <c r="S27" s="242"/>
      <c r="T27" s="243">
        <v>0.24099999999999999</v>
      </c>
      <c r="U27" s="242">
        <f>ROUND(E27*T27,2)</f>
        <v>4.92</v>
      </c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126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/>
      <c r="B28" s="229"/>
      <c r="C28" s="269" t="s">
        <v>153</v>
      </c>
      <c r="D28" s="232"/>
      <c r="E28" s="236">
        <v>20.399999999999999</v>
      </c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3"/>
      <c r="U28" s="242"/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128</v>
      </c>
      <c r="AF28" s="218">
        <v>0</v>
      </c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ht="22.5" outlineLevel="1" x14ac:dyDescent="0.2">
      <c r="A29" s="219">
        <v>11</v>
      </c>
      <c r="B29" s="229" t="s">
        <v>154</v>
      </c>
      <c r="C29" s="268" t="s">
        <v>155</v>
      </c>
      <c r="D29" s="231" t="s">
        <v>125</v>
      </c>
      <c r="E29" s="235">
        <v>9.4559999999999995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15</v>
      </c>
      <c r="M29" s="242">
        <f>G29*(1+L29/100)</f>
        <v>0</v>
      </c>
      <c r="N29" s="242">
        <v>6.7000000000000002E-4</v>
      </c>
      <c r="O29" s="242">
        <f>ROUND(E29*N29,2)</f>
        <v>0.01</v>
      </c>
      <c r="P29" s="242">
        <v>0.1</v>
      </c>
      <c r="Q29" s="242">
        <f>ROUND(E29*P29,2)</f>
        <v>0.95</v>
      </c>
      <c r="R29" s="242"/>
      <c r="S29" s="242"/>
      <c r="T29" s="243">
        <v>0.35799999999999998</v>
      </c>
      <c r="U29" s="242">
        <f>ROUND(E29*T29,2)</f>
        <v>3.39</v>
      </c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126</v>
      </c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29"/>
      <c r="C30" s="269" t="s">
        <v>156</v>
      </c>
      <c r="D30" s="232"/>
      <c r="E30" s="236">
        <v>9.4559999999999995</v>
      </c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3"/>
      <c r="U30" s="242"/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128</v>
      </c>
      <c r="AF30" s="218">
        <v>0</v>
      </c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12</v>
      </c>
      <c r="B31" s="229" t="s">
        <v>157</v>
      </c>
      <c r="C31" s="268" t="s">
        <v>158</v>
      </c>
      <c r="D31" s="231" t="s">
        <v>137</v>
      </c>
      <c r="E31" s="235">
        <v>2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15</v>
      </c>
      <c r="M31" s="242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2"/>
      <c r="S31" s="242"/>
      <c r="T31" s="243">
        <v>0.05</v>
      </c>
      <c r="U31" s="242">
        <f>ROUND(E31*T31,2)</f>
        <v>0.1</v>
      </c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126</v>
      </c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/>
      <c r="B32" s="229"/>
      <c r="C32" s="269" t="s">
        <v>159</v>
      </c>
      <c r="D32" s="232"/>
      <c r="E32" s="236">
        <v>2</v>
      </c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3"/>
      <c r="U32" s="242"/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128</v>
      </c>
      <c r="AF32" s="218">
        <v>0</v>
      </c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13</v>
      </c>
      <c r="B33" s="229" t="s">
        <v>160</v>
      </c>
      <c r="C33" s="268" t="s">
        <v>161</v>
      </c>
      <c r="D33" s="231" t="s">
        <v>125</v>
      </c>
      <c r="E33" s="235">
        <v>2.3639999999999999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2">
        <v>1.17E-3</v>
      </c>
      <c r="O33" s="242">
        <f>ROUND(E33*N33,2)</f>
        <v>0</v>
      </c>
      <c r="P33" s="242">
        <v>7.5999999999999998E-2</v>
      </c>
      <c r="Q33" s="242">
        <f>ROUND(E33*P33,2)</f>
        <v>0.18</v>
      </c>
      <c r="R33" s="242"/>
      <c r="S33" s="242"/>
      <c r="T33" s="243">
        <v>0.93899999999999995</v>
      </c>
      <c r="U33" s="242">
        <f>ROUND(E33*T33,2)</f>
        <v>2.2200000000000002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126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 x14ac:dyDescent="0.2">
      <c r="A34" s="219"/>
      <c r="B34" s="229"/>
      <c r="C34" s="269" t="s">
        <v>162</v>
      </c>
      <c r="D34" s="232"/>
      <c r="E34" s="236">
        <v>2.3639999999999999</v>
      </c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3"/>
      <c r="U34" s="242"/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128</v>
      </c>
      <c r="AF34" s="218">
        <v>0</v>
      </c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ht="22.5" outlineLevel="1" x14ac:dyDescent="0.2">
      <c r="A35" s="219">
        <v>14</v>
      </c>
      <c r="B35" s="229" t="s">
        <v>163</v>
      </c>
      <c r="C35" s="268" t="s">
        <v>164</v>
      </c>
      <c r="D35" s="231" t="s">
        <v>165</v>
      </c>
      <c r="E35" s="235">
        <v>5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15</v>
      </c>
      <c r="M35" s="242">
        <f>G35*(1+L35/100)</f>
        <v>0</v>
      </c>
      <c r="N35" s="242">
        <v>3.8000000000000002E-4</v>
      </c>
      <c r="O35" s="242">
        <f>ROUND(E35*N35,2)</f>
        <v>0</v>
      </c>
      <c r="P35" s="242">
        <v>1.2999999999999999E-2</v>
      </c>
      <c r="Q35" s="242">
        <f>ROUND(E35*P35,2)</f>
        <v>7.0000000000000007E-2</v>
      </c>
      <c r="R35" s="242"/>
      <c r="S35" s="242"/>
      <c r="T35" s="243">
        <v>0.107</v>
      </c>
      <c r="U35" s="242">
        <f>ROUND(E35*T35,2)</f>
        <v>0.54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126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>
        <v>15</v>
      </c>
      <c r="B36" s="229" t="s">
        <v>166</v>
      </c>
      <c r="C36" s="268" t="s">
        <v>167</v>
      </c>
      <c r="D36" s="231" t="s">
        <v>165</v>
      </c>
      <c r="E36" s="235">
        <v>2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2">
        <v>5.9000000000000003E-4</v>
      </c>
      <c r="O36" s="242">
        <f>ROUND(E36*N36,2)</f>
        <v>0</v>
      </c>
      <c r="P36" s="242">
        <v>3.6999999999999998E-2</v>
      </c>
      <c r="Q36" s="242">
        <f>ROUND(E36*P36,2)</f>
        <v>7.0000000000000007E-2</v>
      </c>
      <c r="R36" s="242"/>
      <c r="S36" s="242"/>
      <c r="T36" s="243">
        <v>0.443</v>
      </c>
      <c r="U36" s="242">
        <f>ROUND(E36*T36,2)</f>
        <v>0.89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126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x14ac:dyDescent="0.2">
      <c r="A37" s="225" t="s">
        <v>121</v>
      </c>
      <c r="B37" s="230" t="s">
        <v>68</v>
      </c>
      <c r="C37" s="270" t="s">
        <v>69</v>
      </c>
      <c r="D37" s="233"/>
      <c r="E37" s="237"/>
      <c r="F37" s="244"/>
      <c r="G37" s="244">
        <f>SUMIF(AE38:AE38,"&lt;&gt;NOR",G38:G38)</f>
        <v>0</v>
      </c>
      <c r="H37" s="244"/>
      <c r="I37" s="244">
        <f>SUM(I38:I38)</f>
        <v>0</v>
      </c>
      <c r="J37" s="244"/>
      <c r="K37" s="244">
        <f>SUM(K38:K38)</f>
        <v>0</v>
      </c>
      <c r="L37" s="244"/>
      <c r="M37" s="244">
        <f>SUM(M38:M38)</f>
        <v>0</v>
      </c>
      <c r="N37" s="244"/>
      <c r="O37" s="244">
        <f>SUM(O38:O38)</f>
        <v>0</v>
      </c>
      <c r="P37" s="244"/>
      <c r="Q37" s="244">
        <f>SUM(Q38:Q38)</f>
        <v>0</v>
      </c>
      <c r="R37" s="244"/>
      <c r="S37" s="244"/>
      <c r="T37" s="245"/>
      <c r="U37" s="244">
        <f>SUM(U38:U38)</f>
        <v>1.63</v>
      </c>
      <c r="AE37" t="s">
        <v>122</v>
      </c>
    </row>
    <row r="38" spans="1:60" outlineLevel="1" x14ac:dyDescent="0.2">
      <c r="A38" s="219">
        <v>16</v>
      </c>
      <c r="B38" s="229" t="s">
        <v>168</v>
      </c>
      <c r="C38" s="268" t="s">
        <v>169</v>
      </c>
      <c r="D38" s="231" t="s">
        <v>170</v>
      </c>
      <c r="E38" s="235">
        <v>0.63232999999999995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15</v>
      </c>
      <c r="M38" s="242">
        <f>G38*(1+L38/100)</f>
        <v>0</v>
      </c>
      <c r="N38" s="242">
        <v>0</v>
      </c>
      <c r="O38" s="242">
        <f>ROUND(E38*N38,2)</f>
        <v>0</v>
      </c>
      <c r="P38" s="242">
        <v>0</v>
      </c>
      <c r="Q38" s="242">
        <f>ROUND(E38*P38,2)</f>
        <v>0</v>
      </c>
      <c r="R38" s="242"/>
      <c r="S38" s="242"/>
      <c r="T38" s="243">
        <v>2.577</v>
      </c>
      <c r="U38" s="242">
        <f>ROUND(E38*T38,2)</f>
        <v>1.63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171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x14ac:dyDescent="0.2">
      <c r="A39" s="225" t="s">
        <v>121</v>
      </c>
      <c r="B39" s="230" t="s">
        <v>70</v>
      </c>
      <c r="C39" s="270" t="s">
        <v>71</v>
      </c>
      <c r="D39" s="233"/>
      <c r="E39" s="237"/>
      <c r="F39" s="244"/>
      <c r="G39" s="244">
        <f>SUMIF(AE40:AE45,"&lt;&gt;NOR",G40:G45)</f>
        <v>0</v>
      </c>
      <c r="H39" s="244"/>
      <c r="I39" s="244">
        <f>SUM(I40:I45)</f>
        <v>0</v>
      </c>
      <c r="J39" s="244"/>
      <c r="K39" s="244">
        <f>SUM(K40:K45)</f>
        <v>0</v>
      </c>
      <c r="L39" s="244"/>
      <c r="M39" s="244">
        <f>SUM(M40:M45)</f>
        <v>0</v>
      </c>
      <c r="N39" s="244"/>
      <c r="O39" s="244">
        <f>SUM(O40:O45)</f>
        <v>0.05</v>
      </c>
      <c r="P39" s="244"/>
      <c r="Q39" s="244">
        <f>SUM(Q40:Q45)</f>
        <v>0</v>
      </c>
      <c r="R39" s="244"/>
      <c r="S39" s="244"/>
      <c r="T39" s="245"/>
      <c r="U39" s="244">
        <f>SUM(U40:U45)</f>
        <v>7.0200000000000005</v>
      </c>
      <c r="AE39" t="s">
        <v>122</v>
      </c>
    </row>
    <row r="40" spans="1:60" outlineLevel="1" x14ac:dyDescent="0.2">
      <c r="A40" s="219">
        <v>17</v>
      </c>
      <c r="B40" s="229" t="s">
        <v>172</v>
      </c>
      <c r="C40" s="268" t="s">
        <v>173</v>
      </c>
      <c r="D40" s="231" t="s">
        <v>125</v>
      </c>
      <c r="E40" s="235">
        <v>11.0052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15</v>
      </c>
      <c r="M40" s="242">
        <f>G40*(1+L40/100)</f>
        <v>0</v>
      </c>
      <c r="N40" s="242">
        <v>3.6800000000000001E-3</v>
      </c>
      <c r="O40" s="242">
        <f>ROUND(E40*N40,2)</f>
        <v>0.04</v>
      </c>
      <c r="P40" s="242">
        <v>0</v>
      </c>
      <c r="Q40" s="242">
        <f>ROUND(E40*P40,2)</f>
        <v>0</v>
      </c>
      <c r="R40" s="242"/>
      <c r="S40" s="242"/>
      <c r="T40" s="243">
        <v>0.46100000000000002</v>
      </c>
      <c r="U40" s="242">
        <f>ROUND(E40*T40,2)</f>
        <v>5.07</v>
      </c>
      <c r="V40" s="218"/>
      <c r="W40" s="218"/>
      <c r="X40" s="218"/>
      <c r="Y40" s="218"/>
      <c r="Z40" s="218"/>
      <c r="AA40" s="218"/>
      <c r="AB40" s="218"/>
      <c r="AC40" s="218"/>
      <c r="AD40" s="218"/>
      <c r="AE40" s="218" t="s">
        <v>126</v>
      </c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69" t="s">
        <v>174</v>
      </c>
      <c r="D41" s="232"/>
      <c r="E41" s="236">
        <v>4.4071999999999996</v>
      </c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42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128</v>
      </c>
      <c r="AF41" s="218">
        <v>0</v>
      </c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69" t="s">
        <v>175</v>
      </c>
      <c r="D42" s="232"/>
      <c r="E42" s="236">
        <v>1.6120000000000001</v>
      </c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3"/>
      <c r="U42" s="242"/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128</v>
      </c>
      <c r="AF42" s="218">
        <v>0</v>
      </c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69" t="s">
        <v>176</v>
      </c>
      <c r="D43" s="232"/>
      <c r="E43" s="236">
        <v>4.9859999999999998</v>
      </c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3"/>
      <c r="U43" s="242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128</v>
      </c>
      <c r="AF43" s="218">
        <v>0</v>
      </c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ht="22.5" outlineLevel="1" x14ac:dyDescent="0.2">
      <c r="A44" s="219">
        <v>18</v>
      </c>
      <c r="B44" s="229" t="s">
        <v>177</v>
      </c>
      <c r="C44" s="268" t="s">
        <v>178</v>
      </c>
      <c r="D44" s="231" t="s">
        <v>165</v>
      </c>
      <c r="E44" s="235">
        <v>15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15</v>
      </c>
      <c r="M44" s="242">
        <f>G44*(1+L44/100)</f>
        <v>0</v>
      </c>
      <c r="N44" s="242">
        <v>5.0000000000000001E-4</v>
      </c>
      <c r="O44" s="242">
        <f>ROUND(E44*N44,2)</f>
        <v>0.01</v>
      </c>
      <c r="P44" s="242">
        <v>0</v>
      </c>
      <c r="Q44" s="242">
        <f>ROUND(E44*P44,2)</f>
        <v>0</v>
      </c>
      <c r="R44" s="242"/>
      <c r="S44" s="242"/>
      <c r="T44" s="243">
        <v>0.13</v>
      </c>
      <c r="U44" s="242">
        <f>ROUND(E44*T44,2)</f>
        <v>1.95</v>
      </c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179</v>
      </c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/>
      <c r="B45" s="229"/>
      <c r="C45" s="269" t="s">
        <v>180</v>
      </c>
      <c r="D45" s="232"/>
      <c r="E45" s="236">
        <v>15</v>
      </c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3"/>
      <c r="U45" s="242"/>
      <c r="V45" s="218"/>
      <c r="W45" s="218"/>
      <c r="X45" s="218"/>
      <c r="Y45" s="218"/>
      <c r="Z45" s="218"/>
      <c r="AA45" s="218"/>
      <c r="AB45" s="218"/>
      <c r="AC45" s="218"/>
      <c r="AD45" s="218"/>
      <c r="AE45" s="218" t="s">
        <v>128</v>
      </c>
      <c r="AF45" s="218">
        <v>0</v>
      </c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x14ac:dyDescent="0.2">
      <c r="A46" s="225" t="s">
        <v>121</v>
      </c>
      <c r="B46" s="230" t="s">
        <v>72</v>
      </c>
      <c r="C46" s="270" t="s">
        <v>73</v>
      </c>
      <c r="D46" s="233"/>
      <c r="E46" s="237"/>
      <c r="F46" s="244"/>
      <c r="G46" s="244">
        <f>SUMIF(AE47:AE54,"&lt;&gt;NOR",G47:G54)</f>
        <v>0</v>
      </c>
      <c r="H46" s="244"/>
      <c r="I46" s="244">
        <f>SUM(I47:I54)</f>
        <v>0</v>
      </c>
      <c r="J46" s="244"/>
      <c r="K46" s="244">
        <f>SUM(K47:K54)</f>
        <v>0</v>
      </c>
      <c r="L46" s="244"/>
      <c r="M46" s="244">
        <f>SUM(M47:M54)</f>
        <v>0</v>
      </c>
      <c r="N46" s="244"/>
      <c r="O46" s="244">
        <f>SUM(O47:O54)</f>
        <v>0</v>
      </c>
      <c r="P46" s="244"/>
      <c r="Q46" s="244">
        <f>SUM(Q47:Q54)</f>
        <v>0.02</v>
      </c>
      <c r="R46" s="244"/>
      <c r="S46" s="244"/>
      <c r="T46" s="245"/>
      <c r="U46" s="244">
        <f>SUM(U47:U54)</f>
        <v>4.04</v>
      </c>
      <c r="AE46" t="s">
        <v>122</v>
      </c>
    </row>
    <row r="47" spans="1:60" outlineLevel="1" x14ac:dyDescent="0.2">
      <c r="A47" s="219">
        <v>19</v>
      </c>
      <c r="B47" s="229" t="s">
        <v>181</v>
      </c>
      <c r="C47" s="268" t="s">
        <v>182</v>
      </c>
      <c r="D47" s="231" t="s">
        <v>165</v>
      </c>
      <c r="E47" s="235">
        <v>3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15</v>
      </c>
      <c r="M47" s="242">
        <f>G47*(1+L47/100)</f>
        <v>0</v>
      </c>
      <c r="N47" s="242">
        <v>0</v>
      </c>
      <c r="O47" s="242">
        <f>ROUND(E47*N47,2)</f>
        <v>0</v>
      </c>
      <c r="P47" s="242">
        <v>2.0999999999999999E-3</v>
      </c>
      <c r="Q47" s="242">
        <f>ROUND(E47*P47,2)</f>
        <v>0.01</v>
      </c>
      <c r="R47" s="242"/>
      <c r="S47" s="242"/>
      <c r="T47" s="243">
        <v>3.1E-2</v>
      </c>
      <c r="U47" s="242">
        <f>ROUND(E47*T47,2)</f>
        <v>0.09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126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>
        <v>20</v>
      </c>
      <c r="B48" s="229" t="s">
        <v>183</v>
      </c>
      <c r="C48" s="268" t="s">
        <v>184</v>
      </c>
      <c r="D48" s="231" t="s">
        <v>165</v>
      </c>
      <c r="E48" s="235">
        <v>1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2">
        <v>0</v>
      </c>
      <c r="O48" s="242">
        <f>ROUND(E48*N48,2)</f>
        <v>0</v>
      </c>
      <c r="P48" s="242">
        <v>2.63E-3</v>
      </c>
      <c r="Q48" s="242">
        <f>ROUND(E48*P48,2)</f>
        <v>0</v>
      </c>
      <c r="R48" s="242"/>
      <c r="S48" s="242"/>
      <c r="T48" s="243">
        <v>0.114</v>
      </c>
      <c r="U48" s="242">
        <f>ROUND(E48*T48,2)</f>
        <v>0.11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126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ht="22.5" outlineLevel="1" x14ac:dyDescent="0.2">
      <c r="A49" s="219">
        <v>21</v>
      </c>
      <c r="B49" s="229" t="s">
        <v>185</v>
      </c>
      <c r="C49" s="268" t="s">
        <v>186</v>
      </c>
      <c r="D49" s="231" t="s">
        <v>137</v>
      </c>
      <c r="E49" s="235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15</v>
      </c>
      <c r="M49" s="242">
        <f>G49*(1+L49/100)</f>
        <v>0</v>
      </c>
      <c r="N49" s="242">
        <v>1.1800000000000001E-3</v>
      </c>
      <c r="O49" s="242">
        <f>ROUND(E49*N49,2)</f>
        <v>0</v>
      </c>
      <c r="P49" s="242">
        <v>0</v>
      </c>
      <c r="Q49" s="242">
        <f>ROUND(E49*P49,2)</f>
        <v>0</v>
      </c>
      <c r="R49" s="242"/>
      <c r="S49" s="242"/>
      <c r="T49" s="243">
        <v>0.2</v>
      </c>
      <c r="U49" s="242">
        <f>ROUND(E49*T49,2)</f>
        <v>0.2</v>
      </c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126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22</v>
      </c>
      <c r="B50" s="229" t="s">
        <v>187</v>
      </c>
      <c r="C50" s="268" t="s">
        <v>188</v>
      </c>
      <c r="D50" s="231" t="s">
        <v>137</v>
      </c>
      <c r="E50" s="235">
        <v>1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15</v>
      </c>
      <c r="M50" s="242">
        <f>G50*(1+L50/100)</f>
        <v>0</v>
      </c>
      <c r="N50" s="242">
        <v>0</v>
      </c>
      <c r="O50" s="242">
        <f>ROUND(E50*N50,2)</f>
        <v>0</v>
      </c>
      <c r="P50" s="242">
        <v>1.218E-2</v>
      </c>
      <c r="Q50" s="242">
        <f>ROUND(E50*P50,2)</f>
        <v>0.01</v>
      </c>
      <c r="R50" s="242"/>
      <c r="S50" s="242"/>
      <c r="T50" s="243">
        <v>0.33100000000000002</v>
      </c>
      <c r="U50" s="242">
        <f>ROUND(E50*T50,2)</f>
        <v>0.33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126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>
        <v>23</v>
      </c>
      <c r="B51" s="229" t="s">
        <v>189</v>
      </c>
      <c r="C51" s="268" t="s">
        <v>190</v>
      </c>
      <c r="D51" s="231" t="s">
        <v>137</v>
      </c>
      <c r="E51" s="235">
        <v>1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15</v>
      </c>
      <c r="M51" s="242">
        <f>G51*(1+L51/100)</f>
        <v>0</v>
      </c>
      <c r="N51" s="242">
        <v>0</v>
      </c>
      <c r="O51" s="242">
        <f>ROUND(E51*N51,2)</f>
        <v>0</v>
      </c>
      <c r="P51" s="242">
        <v>3.0999999999999999E-3</v>
      </c>
      <c r="Q51" s="242">
        <f>ROUND(E51*P51,2)</f>
        <v>0</v>
      </c>
      <c r="R51" s="242"/>
      <c r="S51" s="242"/>
      <c r="T51" s="243">
        <v>0.31</v>
      </c>
      <c r="U51" s="242">
        <f>ROUND(E51*T51,2)</f>
        <v>0.31</v>
      </c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126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>
        <v>24</v>
      </c>
      <c r="B52" s="229" t="s">
        <v>191</v>
      </c>
      <c r="C52" s="268" t="s">
        <v>192</v>
      </c>
      <c r="D52" s="231" t="s">
        <v>145</v>
      </c>
      <c r="E52" s="235">
        <v>2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15</v>
      </c>
      <c r="M52" s="242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2"/>
      <c r="S52" s="242"/>
      <c r="T52" s="243">
        <v>0</v>
      </c>
      <c r="U52" s="242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126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>
        <v>25</v>
      </c>
      <c r="B53" s="229" t="s">
        <v>193</v>
      </c>
      <c r="C53" s="268" t="s">
        <v>194</v>
      </c>
      <c r="D53" s="231" t="s">
        <v>165</v>
      </c>
      <c r="E53" s="235">
        <v>5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15</v>
      </c>
      <c r="M53" s="242">
        <f>G53*(1+L53/100)</f>
        <v>0</v>
      </c>
      <c r="N53" s="242">
        <v>4.6999999999999999E-4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/>
      <c r="T53" s="243">
        <v>0.35970999999999997</v>
      </c>
      <c r="U53" s="242">
        <f>ROUND(E53*T53,2)</f>
        <v>1.8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195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>
        <v>26</v>
      </c>
      <c r="B54" s="229" t="s">
        <v>196</v>
      </c>
      <c r="C54" s="268" t="s">
        <v>197</v>
      </c>
      <c r="D54" s="231" t="s">
        <v>165</v>
      </c>
      <c r="E54" s="235">
        <v>1.5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15</v>
      </c>
      <c r="M54" s="242">
        <f>G54*(1+L54/100)</f>
        <v>0</v>
      </c>
      <c r="N54" s="242">
        <v>1.31E-3</v>
      </c>
      <c r="O54" s="242">
        <f>ROUND(E54*N54,2)</f>
        <v>0</v>
      </c>
      <c r="P54" s="242">
        <v>0</v>
      </c>
      <c r="Q54" s="242">
        <f>ROUND(E54*P54,2)</f>
        <v>0</v>
      </c>
      <c r="R54" s="242"/>
      <c r="S54" s="242"/>
      <c r="T54" s="243">
        <v>0.79898999999999998</v>
      </c>
      <c r="U54" s="242">
        <f>ROUND(E54*T54,2)</f>
        <v>1.2</v>
      </c>
      <c r="V54" s="218"/>
      <c r="W54" s="218"/>
      <c r="X54" s="218"/>
      <c r="Y54" s="218"/>
      <c r="Z54" s="218"/>
      <c r="AA54" s="218"/>
      <c r="AB54" s="218"/>
      <c r="AC54" s="218"/>
      <c r="AD54" s="218"/>
      <c r="AE54" s="218" t="s">
        <v>195</v>
      </c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x14ac:dyDescent="0.2">
      <c r="A55" s="225" t="s">
        <v>121</v>
      </c>
      <c r="B55" s="230" t="s">
        <v>74</v>
      </c>
      <c r="C55" s="270" t="s">
        <v>75</v>
      </c>
      <c r="D55" s="233"/>
      <c r="E55" s="237"/>
      <c r="F55" s="244"/>
      <c r="G55" s="244">
        <f>SUMIF(AE56:AE62,"&lt;&gt;NOR",G56:G62)</f>
        <v>0</v>
      </c>
      <c r="H55" s="244"/>
      <c r="I55" s="244">
        <f>SUM(I56:I62)</f>
        <v>0</v>
      </c>
      <c r="J55" s="244"/>
      <c r="K55" s="244">
        <f>SUM(K56:K62)</f>
        <v>0</v>
      </c>
      <c r="L55" s="244"/>
      <c r="M55" s="244">
        <f>SUM(M56:M62)</f>
        <v>0</v>
      </c>
      <c r="N55" s="244"/>
      <c r="O55" s="244">
        <f>SUM(O56:O62)</f>
        <v>0.05</v>
      </c>
      <c r="P55" s="244"/>
      <c r="Q55" s="244">
        <f>SUM(Q56:Q62)</f>
        <v>0.02</v>
      </c>
      <c r="R55" s="244"/>
      <c r="S55" s="244"/>
      <c r="T55" s="245"/>
      <c r="U55" s="244">
        <f>SUM(U56:U62)</f>
        <v>11</v>
      </c>
      <c r="AE55" t="s">
        <v>122</v>
      </c>
    </row>
    <row r="56" spans="1:60" outlineLevel="1" x14ac:dyDescent="0.2">
      <c r="A56" s="219">
        <v>27</v>
      </c>
      <c r="B56" s="229" t="s">
        <v>198</v>
      </c>
      <c r="C56" s="268" t="s">
        <v>199</v>
      </c>
      <c r="D56" s="231" t="s">
        <v>165</v>
      </c>
      <c r="E56" s="235">
        <v>5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15</v>
      </c>
      <c r="M56" s="242">
        <f>G56*(1+L56/100)</f>
        <v>0</v>
      </c>
      <c r="N56" s="242">
        <v>0</v>
      </c>
      <c r="O56" s="242">
        <f>ROUND(E56*N56,2)</f>
        <v>0</v>
      </c>
      <c r="P56" s="242">
        <v>2.1299999999999999E-3</v>
      </c>
      <c r="Q56" s="242">
        <f>ROUND(E56*P56,2)</f>
        <v>0.01</v>
      </c>
      <c r="R56" s="242"/>
      <c r="S56" s="242"/>
      <c r="T56" s="243">
        <v>0.17299999999999999</v>
      </c>
      <c r="U56" s="242">
        <f>ROUND(E56*T56,2)</f>
        <v>0.87</v>
      </c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126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>
        <v>28</v>
      </c>
      <c r="B57" s="229" t="s">
        <v>200</v>
      </c>
      <c r="C57" s="268" t="s">
        <v>201</v>
      </c>
      <c r="D57" s="231" t="s">
        <v>137</v>
      </c>
      <c r="E57" s="235">
        <v>3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15</v>
      </c>
      <c r="M57" s="242">
        <f>G57*(1+L57/100)</f>
        <v>0</v>
      </c>
      <c r="N57" s="242">
        <v>0</v>
      </c>
      <c r="O57" s="242">
        <f>ROUND(E57*N57,2)</f>
        <v>0</v>
      </c>
      <c r="P57" s="242">
        <v>2.2000000000000001E-4</v>
      </c>
      <c r="Q57" s="242">
        <f>ROUND(E57*P57,2)</f>
        <v>0</v>
      </c>
      <c r="R57" s="242"/>
      <c r="S57" s="242"/>
      <c r="T57" s="243">
        <v>0.114</v>
      </c>
      <c r="U57" s="242">
        <f>ROUND(E57*T57,2)</f>
        <v>0.34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126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29</v>
      </c>
      <c r="B58" s="229" t="s">
        <v>202</v>
      </c>
      <c r="C58" s="268" t="s">
        <v>203</v>
      </c>
      <c r="D58" s="231" t="s">
        <v>165</v>
      </c>
      <c r="E58" s="235">
        <v>5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15</v>
      </c>
      <c r="M58" s="242">
        <f>G58*(1+L58/100)</f>
        <v>0</v>
      </c>
      <c r="N58" s="242">
        <v>0</v>
      </c>
      <c r="O58" s="242">
        <f>ROUND(E58*N58,2)</f>
        <v>0</v>
      </c>
      <c r="P58" s="242">
        <v>2.3000000000000001E-4</v>
      </c>
      <c r="Q58" s="242">
        <f>ROUND(E58*P58,2)</f>
        <v>0</v>
      </c>
      <c r="R58" s="242"/>
      <c r="S58" s="242"/>
      <c r="T58" s="243">
        <v>7.1999999999999995E-2</v>
      </c>
      <c r="U58" s="242">
        <f>ROUND(E58*T58,2)</f>
        <v>0.36</v>
      </c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126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>
        <v>30</v>
      </c>
      <c r="B59" s="229" t="s">
        <v>204</v>
      </c>
      <c r="C59" s="268" t="s">
        <v>205</v>
      </c>
      <c r="D59" s="231" t="s">
        <v>137</v>
      </c>
      <c r="E59" s="235">
        <v>1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15</v>
      </c>
      <c r="M59" s="242">
        <f>G59*(1+L59/100)</f>
        <v>0</v>
      </c>
      <c r="N59" s="242">
        <v>0</v>
      </c>
      <c r="O59" s="242">
        <f>ROUND(E59*N59,2)</f>
        <v>0</v>
      </c>
      <c r="P59" s="242">
        <v>6.8999999999999997E-4</v>
      </c>
      <c r="Q59" s="242">
        <f>ROUND(E59*P59,2)</f>
        <v>0</v>
      </c>
      <c r="R59" s="242"/>
      <c r="S59" s="242"/>
      <c r="T59" s="243">
        <v>4.1000000000000002E-2</v>
      </c>
      <c r="U59" s="242">
        <f>ROUND(E59*T59,2)</f>
        <v>0.04</v>
      </c>
      <c r="V59" s="218"/>
      <c r="W59" s="218"/>
      <c r="X59" s="218"/>
      <c r="Y59" s="218"/>
      <c r="Z59" s="218"/>
      <c r="AA59" s="218"/>
      <c r="AB59" s="218"/>
      <c r="AC59" s="218"/>
      <c r="AD59" s="218"/>
      <c r="AE59" s="218" t="s">
        <v>126</v>
      </c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>
        <v>31</v>
      </c>
      <c r="B60" s="229" t="s">
        <v>206</v>
      </c>
      <c r="C60" s="268" t="s">
        <v>207</v>
      </c>
      <c r="D60" s="231" t="s">
        <v>137</v>
      </c>
      <c r="E60" s="235">
        <v>2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15</v>
      </c>
      <c r="M60" s="242">
        <f>G60*(1+L60/100)</f>
        <v>0</v>
      </c>
      <c r="N60" s="242">
        <v>0</v>
      </c>
      <c r="O60" s="242">
        <f>ROUND(E60*N60,2)</f>
        <v>0</v>
      </c>
      <c r="P60" s="242">
        <v>4.9100000000000003E-3</v>
      </c>
      <c r="Q60" s="242">
        <f>ROUND(E60*P60,2)</f>
        <v>0.01</v>
      </c>
      <c r="R60" s="242"/>
      <c r="S60" s="242"/>
      <c r="T60" s="243">
        <v>7.1999999999999995E-2</v>
      </c>
      <c r="U60" s="242">
        <f>ROUND(E60*T60,2)</f>
        <v>0.14000000000000001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 t="s">
        <v>126</v>
      </c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>
        <v>32</v>
      </c>
      <c r="B61" s="229" t="s">
        <v>208</v>
      </c>
      <c r="C61" s="268" t="s">
        <v>209</v>
      </c>
      <c r="D61" s="231" t="s">
        <v>165</v>
      </c>
      <c r="E61" s="235">
        <v>12.5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2">
        <v>4.3299999999999996E-3</v>
      </c>
      <c r="O61" s="242">
        <f>ROUND(E61*N61,2)</f>
        <v>0.05</v>
      </c>
      <c r="P61" s="242">
        <v>0</v>
      </c>
      <c r="Q61" s="242">
        <f>ROUND(E61*P61,2)</f>
        <v>0</v>
      </c>
      <c r="R61" s="242"/>
      <c r="S61" s="242"/>
      <c r="T61" s="243">
        <v>0.74019999999999997</v>
      </c>
      <c r="U61" s="242">
        <f>ROUND(E61*T61,2)</f>
        <v>9.25</v>
      </c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195</v>
      </c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/>
      <c r="B62" s="229"/>
      <c r="C62" s="269" t="s">
        <v>210</v>
      </c>
      <c r="D62" s="232"/>
      <c r="E62" s="236">
        <v>12.5</v>
      </c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3"/>
      <c r="U62" s="242"/>
      <c r="V62" s="218"/>
      <c r="W62" s="218"/>
      <c r="X62" s="218"/>
      <c r="Y62" s="218"/>
      <c r="Z62" s="218"/>
      <c r="AA62" s="218"/>
      <c r="AB62" s="218"/>
      <c r="AC62" s="218"/>
      <c r="AD62" s="218"/>
      <c r="AE62" s="218" t="s">
        <v>128</v>
      </c>
      <c r="AF62" s="218">
        <v>0</v>
      </c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x14ac:dyDescent="0.2">
      <c r="A63" s="225" t="s">
        <v>121</v>
      </c>
      <c r="B63" s="230" t="s">
        <v>76</v>
      </c>
      <c r="C63" s="270" t="s">
        <v>77</v>
      </c>
      <c r="D63" s="233"/>
      <c r="E63" s="237"/>
      <c r="F63" s="244"/>
      <c r="G63" s="244">
        <f>SUMIF(AE64:AE85,"&lt;&gt;NOR",G64:G85)</f>
        <v>0</v>
      </c>
      <c r="H63" s="244"/>
      <c r="I63" s="244">
        <f>SUM(I64:I85)</f>
        <v>0</v>
      </c>
      <c r="J63" s="244"/>
      <c r="K63" s="244">
        <f>SUM(K64:K85)</f>
        <v>0</v>
      </c>
      <c r="L63" s="244"/>
      <c r="M63" s="244">
        <f>SUM(M64:M85)</f>
        <v>0</v>
      </c>
      <c r="N63" s="244"/>
      <c r="O63" s="244">
        <f>SUM(O64:O85)</f>
        <v>6.0000000000000005E-2</v>
      </c>
      <c r="P63" s="244"/>
      <c r="Q63" s="244">
        <f>SUM(Q64:Q85)</f>
        <v>0.09</v>
      </c>
      <c r="R63" s="244"/>
      <c r="S63" s="244"/>
      <c r="T63" s="245"/>
      <c r="U63" s="244">
        <f>SUM(U64:U85)</f>
        <v>9.19</v>
      </c>
      <c r="AE63" t="s">
        <v>122</v>
      </c>
    </row>
    <row r="64" spans="1:60" outlineLevel="1" x14ac:dyDescent="0.2">
      <c r="A64" s="219">
        <v>33</v>
      </c>
      <c r="B64" s="229" t="s">
        <v>211</v>
      </c>
      <c r="C64" s="268" t="s">
        <v>212</v>
      </c>
      <c r="D64" s="231" t="s">
        <v>213</v>
      </c>
      <c r="E64" s="235">
        <v>1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15</v>
      </c>
      <c r="M64" s="242">
        <f>G64*(1+L64/100)</f>
        <v>0</v>
      </c>
      <c r="N64" s="242">
        <v>0</v>
      </c>
      <c r="O64" s="242">
        <f>ROUND(E64*N64,2)</f>
        <v>0</v>
      </c>
      <c r="P64" s="242">
        <v>3.4200000000000001E-2</v>
      </c>
      <c r="Q64" s="242">
        <f>ROUND(E64*P64,2)</f>
        <v>0.03</v>
      </c>
      <c r="R64" s="242"/>
      <c r="S64" s="242"/>
      <c r="T64" s="243">
        <v>0.46500000000000002</v>
      </c>
      <c r="U64" s="242">
        <f>ROUND(E64*T64,2)</f>
        <v>0.47</v>
      </c>
      <c r="V64" s="218"/>
      <c r="W64" s="218"/>
      <c r="X64" s="218"/>
      <c r="Y64" s="218"/>
      <c r="Z64" s="218"/>
      <c r="AA64" s="218"/>
      <c r="AB64" s="218"/>
      <c r="AC64" s="218"/>
      <c r="AD64" s="218"/>
      <c r="AE64" s="218" t="s">
        <v>126</v>
      </c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ht="22.5" outlineLevel="1" x14ac:dyDescent="0.2">
      <c r="A65" s="219">
        <v>34</v>
      </c>
      <c r="B65" s="229" t="s">
        <v>214</v>
      </c>
      <c r="C65" s="268" t="s">
        <v>215</v>
      </c>
      <c r="D65" s="231" t="s">
        <v>213</v>
      </c>
      <c r="E65" s="235">
        <v>1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15</v>
      </c>
      <c r="M65" s="242">
        <f>G65*(1+L65/100)</f>
        <v>0</v>
      </c>
      <c r="N65" s="242">
        <v>2.8219999999999999E-2</v>
      </c>
      <c r="O65" s="242">
        <f>ROUND(E65*N65,2)</f>
        <v>0.03</v>
      </c>
      <c r="P65" s="242">
        <v>0</v>
      </c>
      <c r="Q65" s="242">
        <f>ROUND(E65*P65,2)</f>
        <v>0</v>
      </c>
      <c r="R65" s="242"/>
      <c r="S65" s="242"/>
      <c r="T65" s="243">
        <v>1.5</v>
      </c>
      <c r="U65" s="242">
        <f>ROUND(E65*T65,2)</f>
        <v>1.5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 t="s">
        <v>126</v>
      </c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>
        <v>35</v>
      </c>
      <c r="B66" s="229" t="s">
        <v>216</v>
      </c>
      <c r="C66" s="268" t="s">
        <v>217</v>
      </c>
      <c r="D66" s="231" t="s">
        <v>213</v>
      </c>
      <c r="E66" s="235">
        <v>1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15</v>
      </c>
      <c r="M66" s="242">
        <f>G66*(1+L66/100)</f>
        <v>0</v>
      </c>
      <c r="N66" s="242">
        <v>0</v>
      </c>
      <c r="O66" s="242">
        <f>ROUND(E66*N66,2)</f>
        <v>0</v>
      </c>
      <c r="P66" s="242">
        <v>1.9460000000000002E-2</v>
      </c>
      <c r="Q66" s="242">
        <f>ROUND(E66*P66,2)</f>
        <v>0.02</v>
      </c>
      <c r="R66" s="242"/>
      <c r="S66" s="242"/>
      <c r="T66" s="243">
        <v>0.38200000000000001</v>
      </c>
      <c r="U66" s="242">
        <f>ROUND(E66*T66,2)</f>
        <v>0.38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 t="s">
        <v>126</v>
      </c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>
        <v>36</v>
      </c>
      <c r="B67" s="229" t="s">
        <v>218</v>
      </c>
      <c r="C67" s="268" t="s">
        <v>219</v>
      </c>
      <c r="D67" s="231" t="s">
        <v>213</v>
      </c>
      <c r="E67" s="235">
        <v>1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15</v>
      </c>
      <c r="M67" s="242">
        <f>G67*(1+L67/100)</f>
        <v>0</v>
      </c>
      <c r="N67" s="242">
        <v>1.7010000000000001E-2</v>
      </c>
      <c r="O67" s="242">
        <f>ROUND(E67*N67,2)</f>
        <v>0.02</v>
      </c>
      <c r="P67" s="242">
        <v>0</v>
      </c>
      <c r="Q67" s="242">
        <f>ROUND(E67*P67,2)</f>
        <v>0</v>
      </c>
      <c r="R67" s="242"/>
      <c r="S67" s="242"/>
      <c r="T67" s="243">
        <v>1.2529999999999999</v>
      </c>
      <c r="U67" s="242">
        <f>ROUND(E67*T67,2)</f>
        <v>1.25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 t="s">
        <v>126</v>
      </c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>
        <v>37</v>
      </c>
      <c r="B68" s="229" t="s">
        <v>220</v>
      </c>
      <c r="C68" s="268" t="s">
        <v>221</v>
      </c>
      <c r="D68" s="231" t="s">
        <v>213</v>
      </c>
      <c r="E68" s="235">
        <v>1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15</v>
      </c>
      <c r="M68" s="242">
        <f>G68*(1+L68/100)</f>
        <v>0</v>
      </c>
      <c r="N68" s="242">
        <v>0</v>
      </c>
      <c r="O68" s="242">
        <f>ROUND(E68*N68,2)</f>
        <v>0</v>
      </c>
      <c r="P68" s="242">
        <v>3.2899999999999999E-2</v>
      </c>
      <c r="Q68" s="242">
        <f>ROUND(E68*P68,2)</f>
        <v>0.03</v>
      </c>
      <c r="R68" s="242"/>
      <c r="S68" s="242"/>
      <c r="T68" s="243">
        <v>0.432</v>
      </c>
      <c r="U68" s="242">
        <f>ROUND(E68*T68,2)</f>
        <v>0.43</v>
      </c>
      <c r="V68" s="218"/>
      <c r="W68" s="218"/>
      <c r="X68" s="218"/>
      <c r="Y68" s="218"/>
      <c r="Z68" s="218"/>
      <c r="AA68" s="218"/>
      <c r="AB68" s="218"/>
      <c r="AC68" s="218"/>
      <c r="AD68" s="218"/>
      <c r="AE68" s="218" t="s">
        <v>126</v>
      </c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ht="22.5" outlineLevel="1" x14ac:dyDescent="0.2">
      <c r="A69" s="219">
        <v>38</v>
      </c>
      <c r="B69" s="229" t="s">
        <v>222</v>
      </c>
      <c r="C69" s="268" t="s">
        <v>223</v>
      </c>
      <c r="D69" s="231" t="s">
        <v>213</v>
      </c>
      <c r="E69" s="235">
        <v>3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2">
        <v>3.0000000000000001E-5</v>
      </c>
      <c r="O69" s="242">
        <f>ROUND(E69*N69,2)</f>
        <v>0</v>
      </c>
      <c r="P69" s="242">
        <v>0</v>
      </c>
      <c r="Q69" s="242">
        <f>ROUND(E69*P69,2)</f>
        <v>0</v>
      </c>
      <c r="R69" s="242"/>
      <c r="S69" s="242"/>
      <c r="T69" s="243">
        <v>0.33</v>
      </c>
      <c r="U69" s="242">
        <f>ROUND(E69*T69,2)</f>
        <v>0.99</v>
      </c>
      <c r="V69" s="218"/>
      <c r="W69" s="218"/>
      <c r="X69" s="218"/>
      <c r="Y69" s="218"/>
      <c r="Z69" s="218"/>
      <c r="AA69" s="218"/>
      <c r="AB69" s="218"/>
      <c r="AC69" s="218"/>
      <c r="AD69" s="218"/>
      <c r="AE69" s="218" t="s">
        <v>126</v>
      </c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>
        <v>39</v>
      </c>
      <c r="B70" s="229" t="s">
        <v>224</v>
      </c>
      <c r="C70" s="268" t="s">
        <v>225</v>
      </c>
      <c r="D70" s="231" t="s">
        <v>213</v>
      </c>
      <c r="E70" s="235">
        <v>1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15</v>
      </c>
      <c r="M70" s="242">
        <f>G70*(1+L70/100)</f>
        <v>0</v>
      </c>
      <c r="N70" s="242">
        <v>6.9999999999999999E-4</v>
      </c>
      <c r="O70" s="242">
        <f>ROUND(E70*N70,2)</f>
        <v>0</v>
      </c>
      <c r="P70" s="242">
        <v>0</v>
      </c>
      <c r="Q70" s="242">
        <f>ROUND(E70*P70,2)</f>
        <v>0</v>
      </c>
      <c r="R70" s="242"/>
      <c r="S70" s="242"/>
      <c r="T70" s="243">
        <v>0.33</v>
      </c>
      <c r="U70" s="242">
        <f>ROUND(E70*T70,2)</f>
        <v>0.33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 t="s">
        <v>126</v>
      </c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>
        <v>40</v>
      </c>
      <c r="B71" s="229" t="s">
        <v>226</v>
      </c>
      <c r="C71" s="268" t="s">
        <v>227</v>
      </c>
      <c r="D71" s="231" t="s">
        <v>213</v>
      </c>
      <c r="E71" s="235">
        <v>2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15</v>
      </c>
      <c r="M71" s="242">
        <f>G71*(1+L71/100)</f>
        <v>0</v>
      </c>
      <c r="N71" s="242">
        <v>2.3E-3</v>
      </c>
      <c r="O71" s="242">
        <f>ROUND(E71*N71,2)</f>
        <v>0</v>
      </c>
      <c r="P71" s="242">
        <v>0</v>
      </c>
      <c r="Q71" s="242">
        <f>ROUND(E71*P71,2)</f>
        <v>0</v>
      </c>
      <c r="R71" s="242"/>
      <c r="S71" s="242"/>
      <c r="T71" s="243">
        <v>0.38</v>
      </c>
      <c r="U71" s="242">
        <f>ROUND(E71*T71,2)</f>
        <v>0.76</v>
      </c>
      <c r="V71" s="218"/>
      <c r="W71" s="218"/>
      <c r="X71" s="218"/>
      <c r="Y71" s="218"/>
      <c r="Z71" s="218"/>
      <c r="AA71" s="218"/>
      <c r="AB71" s="218"/>
      <c r="AC71" s="218"/>
      <c r="AD71" s="218"/>
      <c r="AE71" s="218" t="s">
        <v>126</v>
      </c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>
        <v>41</v>
      </c>
      <c r="B72" s="229" t="s">
        <v>228</v>
      </c>
      <c r="C72" s="268" t="s">
        <v>229</v>
      </c>
      <c r="D72" s="231" t="s">
        <v>213</v>
      </c>
      <c r="E72" s="235">
        <v>2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2">
        <v>2.3E-3</v>
      </c>
      <c r="O72" s="242">
        <f>ROUND(E72*N72,2)</f>
        <v>0</v>
      </c>
      <c r="P72" s="242">
        <v>0</v>
      </c>
      <c r="Q72" s="242">
        <f>ROUND(E72*P72,2)</f>
        <v>0</v>
      </c>
      <c r="R72" s="242"/>
      <c r="S72" s="242"/>
      <c r="T72" s="243">
        <v>0.38</v>
      </c>
      <c r="U72" s="242">
        <f>ROUND(E72*T72,2)</f>
        <v>0.76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 t="s">
        <v>126</v>
      </c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>
        <v>42</v>
      </c>
      <c r="B73" s="229" t="s">
        <v>230</v>
      </c>
      <c r="C73" s="268" t="s">
        <v>231</v>
      </c>
      <c r="D73" s="231" t="s">
        <v>213</v>
      </c>
      <c r="E73" s="235">
        <v>1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15</v>
      </c>
      <c r="M73" s="242">
        <f>G73*(1+L73/100)</f>
        <v>0</v>
      </c>
      <c r="N73" s="242">
        <v>1E-3</v>
      </c>
      <c r="O73" s="242">
        <f>ROUND(E73*N73,2)</f>
        <v>0</v>
      </c>
      <c r="P73" s="242">
        <v>0</v>
      </c>
      <c r="Q73" s="242">
        <f>ROUND(E73*P73,2)</f>
        <v>0</v>
      </c>
      <c r="R73" s="242"/>
      <c r="S73" s="242"/>
      <c r="T73" s="243">
        <v>0.63</v>
      </c>
      <c r="U73" s="242">
        <f>ROUND(E73*T73,2)</f>
        <v>0.63</v>
      </c>
      <c r="V73" s="218"/>
      <c r="W73" s="218"/>
      <c r="X73" s="218"/>
      <c r="Y73" s="218"/>
      <c r="Z73" s="218"/>
      <c r="AA73" s="218"/>
      <c r="AB73" s="218"/>
      <c r="AC73" s="218"/>
      <c r="AD73" s="218"/>
      <c r="AE73" s="218" t="s">
        <v>126</v>
      </c>
      <c r="AF73" s="218"/>
      <c r="AG73" s="218"/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>
        <v>43</v>
      </c>
      <c r="B74" s="229" t="s">
        <v>232</v>
      </c>
      <c r="C74" s="268" t="s">
        <v>233</v>
      </c>
      <c r="D74" s="231" t="s">
        <v>137</v>
      </c>
      <c r="E74" s="235">
        <v>1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2">
        <v>1.2E-4</v>
      </c>
      <c r="O74" s="242">
        <f>ROUND(E74*N74,2)</f>
        <v>0</v>
      </c>
      <c r="P74" s="242">
        <v>0</v>
      </c>
      <c r="Q74" s="242">
        <f>ROUND(E74*P74,2)</f>
        <v>0</v>
      </c>
      <c r="R74" s="242"/>
      <c r="S74" s="242"/>
      <c r="T74" s="243">
        <v>0.47599999999999998</v>
      </c>
      <c r="U74" s="242">
        <f>ROUND(E74*T74,2)</f>
        <v>0.48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 t="s">
        <v>126</v>
      </c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>
        <v>44</v>
      </c>
      <c r="B75" s="229" t="s">
        <v>234</v>
      </c>
      <c r="C75" s="268" t="s">
        <v>235</v>
      </c>
      <c r="D75" s="231" t="s">
        <v>213</v>
      </c>
      <c r="E75" s="235">
        <v>2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15</v>
      </c>
      <c r="M75" s="242">
        <f>G75*(1+L75/100)</f>
        <v>0</v>
      </c>
      <c r="N75" s="242">
        <v>0</v>
      </c>
      <c r="O75" s="242">
        <f>ROUND(E75*N75,2)</f>
        <v>0</v>
      </c>
      <c r="P75" s="242">
        <v>1.56E-3</v>
      </c>
      <c r="Q75" s="242">
        <f>ROUND(E75*P75,2)</f>
        <v>0</v>
      </c>
      <c r="R75" s="242"/>
      <c r="S75" s="242"/>
      <c r="T75" s="243">
        <v>0.217</v>
      </c>
      <c r="U75" s="242">
        <f>ROUND(E75*T75,2)</f>
        <v>0.43</v>
      </c>
      <c r="V75" s="218"/>
      <c r="W75" s="218"/>
      <c r="X75" s="218"/>
      <c r="Y75" s="218"/>
      <c r="Z75" s="218"/>
      <c r="AA75" s="218"/>
      <c r="AB75" s="218"/>
      <c r="AC75" s="218"/>
      <c r="AD75" s="218"/>
      <c r="AE75" s="218" t="s">
        <v>126</v>
      </c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ht="22.5" outlineLevel="1" x14ac:dyDescent="0.2">
      <c r="A76" s="219">
        <v>45</v>
      </c>
      <c r="B76" s="229" t="s">
        <v>236</v>
      </c>
      <c r="C76" s="268" t="s">
        <v>237</v>
      </c>
      <c r="D76" s="231" t="s">
        <v>137</v>
      </c>
      <c r="E76" s="235">
        <v>1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15</v>
      </c>
      <c r="M76" s="242">
        <f>G76*(1+L76/100)</f>
        <v>0</v>
      </c>
      <c r="N76" s="242">
        <v>9.2000000000000003E-4</v>
      </c>
      <c r="O76" s="242">
        <f>ROUND(E76*N76,2)</f>
        <v>0</v>
      </c>
      <c r="P76" s="242">
        <v>0</v>
      </c>
      <c r="Q76" s="242">
        <f>ROUND(E76*P76,2)</f>
        <v>0</v>
      </c>
      <c r="R76" s="242"/>
      <c r="S76" s="242"/>
      <c r="T76" s="243">
        <v>0.58699999999999997</v>
      </c>
      <c r="U76" s="242">
        <f>ROUND(E76*T76,2)</f>
        <v>0.59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 t="s">
        <v>126</v>
      </c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>
        <v>46</v>
      </c>
      <c r="B77" s="229" t="s">
        <v>238</v>
      </c>
      <c r="C77" s="268" t="s">
        <v>239</v>
      </c>
      <c r="D77" s="231" t="s">
        <v>137</v>
      </c>
      <c r="E77" s="235">
        <v>1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15</v>
      </c>
      <c r="M77" s="242">
        <f>G77*(1+L77/100)</f>
        <v>0</v>
      </c>
      <c r="N77" s="242">
        <v>0</v>
      </c>
      <c r="O77" s="242">
        <f>ROUND(E77*N77,2)</f>
        <v>0</v>
      </c>
      <c r="P77" s="242">
        <v>5.1999999999999995E-4</v>
      </c>
      <c r="Q77" s="242">
        <f>ROUND(E77*P77,2)</f>
        <v>0</v>
      </c>
      <c r="R77" s="242"/>
      <c r="S77" s="242"/>
      <c r="T77" s="243">
        <v>2.1000000000000001E-2</v>
      </c>
      <c r="U77" s="242">
        <f>ROUND(E77*T77,2)</f>
        <v>0.02</v>
      </c>
      <c r="V77" s="218"/>
      <c r="W77" s="218"/>
      <c r="X77" s="218"/>
      <c r="Y77" s="218"/>
      <c r="Z77" s="218"/>
      <c r="AA77" s="218"/>
      <c r="AB77" s="218"/>
      <c r="AC77" s="218"/>
      <c r="AD77" s="218"/>
      <c r="AE77" s="218" t="s">
        <v>126</v>
      </c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>
        <v>47</v>
      </c>
      <c r="B78" s="229" t="s">
        <v>240</v>
      </c>
      <c r="C78" s="268" t="s">
        <v>241</v>
      </c>
      <c r="D78" s="231" t="s">
        <v>137</v>
      </c>
      <c r="E78" s="235">
        <v>2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15</v>
      </c>
      <c r="M78" s="242">
        <f>G78*(1+L78/100)</f>
        <v>0</v>
      </c>
      <c r="N78" s="242">
        <v>0</v>
      </c>
      <c r="O78" s="242">
        <f>ROUND(E78*N78,2)</f>
        <v>0</v>
      </c>
      <c r="P78" s="242">
        <v>5.0000000000000001E-3</v>
      </c>
      <c r="Q78" s="242">
        <f>ROUND(E78*P78,2)</f>
        <v>0.01</v>
      </c>
      <c r="R78" s="242"/>
      <c r="S78" s="242"/>
      <c r="T78" s="243">
        <v>8.4000000000000005E-2</v>
      </c>
      <c r="U78" s="242">
        <f>ROUND(E78*T78,2)</f>
        <v>0.17</v>
      </c>
      <c r="V78" s="218"/>
      <c r="W78" s="218"/>
      <c r="X78" s="218"/>
      <c r="Y78" s="218"/>
      <c r="Z78" s="218"/>
      <c r="AA78" s="218"/>
      <c r="AB78" s="218"/>
      <c r="AC78" s="218"/>
      <c r="AD78" s="218"/>
      <c r="AE78" s="218" t="s">
        <v>126</v>
      </c>
      <c r="AF78" s="218"/>
      <c r="AG78" s="218"/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>
        <v>48</v>
      </c>
      <c r="B79" s="229" t="s">
        <v>242</v>
      </c>
      <c r="C79" s="268" t="s">
        <v>243</v>
      </c>
      <c r="D79" s="231" t="s">
        <v>137</v>
      </c>
      <c r="E79" s="235">
        <v>1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15</v>
      </c>
      <c r="M79" s="242">
        <f>G79*(1+L79/100)</f>
        <v>0</v>
      </c>
      <c r="N79" s="242">
        <v>0</v>
      </c>
      <c r="O79" s="242">
        <f>ROUND(E79*N79,2)</f>
        <v>0</v>
      </c>
      <c r="P79" s="242">
        <v>0</v>
      </c>
      <c r="Q79" s="242">
        <f>ROUND(E79*P79,2)</f>
        <v>0</v>
      </c>
      <c r="R79" s="242"/>
      <c r="S79" s="242"/>
      <c r="T79" s="243">
        <v>0</v>
      </c>
      <c r="U79" s="242">
        <f>ROUND(E79*T79,2)</f>
        <v>0</v>
      </c>
      <c r="V79" s="218"/>
      <c r="W79" s="218"/>
      <c r="X79" s="218"/>
      <c r="Y79" s="218"/>
      <c r="Z79" s="218"/>
      <c r="AA79" s="218"/>
      <c r="AB79" s="218"/>
      <c r="AC79" s="218"/>
      <c r="AD79" s="218"/>
      <c r="AE79" s="218" t="s">
        <v>126</v>
      </c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49</v>
      </c>
      <c r="B80" s="229" t="s">
        <v>244</v>
      </c>
      <c r="C80" s="268" t="s">
        <v>245</v>
      </c>
      <c r="D80" s="231" t="s">
        <v>137</v>
      </c>
      <c r="E80" s="235">
        <v>1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2"/>
      <c r="S80" s="242"/>
      <c r="T80" s="243">
        <v>0</v>
      </c>
      <c r="U80" s="242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 t="s">
        <v>179</v>
      </c>
      <c r="AF80" s="218"/>
      <c r="AG80" s="218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>
        <v>50</v>
      </c>
      <c r="B81" s="229" t="s">
        <v>246</v>
      </c>
      <c r="C81" s="268" t="s">
        <v>247</v>
      </c>
      <c r="D81" s="231" t="s">
        <v>137</v>
      </c>
      <c r="E81" s="235">
        <v>1</v>
      </c>
      <c r="F81" s="241"/>
      <c r="G81" s="242">
        <f>ROUND(E81*F81,2)</f>
        <v>0</v>
      </c>
      <c r="H81" s="241"/>
      <c r="I81" s="242">
        <f>ROUND(E81*H81,2)</f>
        <v>0</v>
      </c>
      <c r="J81" s="241"/>
      <c r="K81" s="242">
        <f>ROUND(E81*J81,2)</f>
        <v>0</v>
      </c>
      <c r="L81" s="242">
        <v>15</v>
      </c>
      <c r="M81" s="242">
        <f>G81*(1+L81/100)</f>
        <v>0</v>
      </c>
      <c r="N81" s="242">
        <v>0</v>
      </c>
      <c r="O81" s="242">
        <f>ROUND(E81*N81,2)</f>
        <v>0</v>
      </c>
      <c r="P81" s="242">
        <v>0</v>
      </c>
      <c r="Q81" s="242">
        <f>ROUND(E81*P81,2)</f>
        <v>0</v>
      </c>
      <c r="R81" s="242"/>
      <c r="S81" s="242"/>
      <c r="T81" s="243">
        <v>0</v>
      </c>
      <c r="U81" s="242">
        <f>ROUND(E81*T81,2)</f>
        <v>0</v>
      </c>
      <c r="V81" s="218"/>
      <c r="W81" s="218"/>
      <c r="X81" s="218"/>
      <c r="Y81" s="218"/>
      <c r="Z81" s="218"/>
      <c r="AA81" s="218"/>
      <c r="AB81" s="218"/>
      <c r="AC81" s="218"/>
      <c r="AD81" s="218"/>
      <c r="AE81" s="218" t="s">
        <v>248</v>
      </c>
      <c r="AF81" s="218"/>
      <c r="AG81" s="218"/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>
        <v>51</v>
      </c>
      <c r="B82" s="229" t="s">
        <v>249</v>
      </c>
      <c r="C82" s="268" t="s">
        <v>250</v>
      </c>
      <c r="D82" s="231" t="s">
        <v>137</v>
      </c>
      <c r="E82" s="235">
        <v>1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15</v>
      </c>
      <c r="M82" s="242">
        <f>G82*(1+L82/100)</f>
        <v>0</v>
      </c>
      <c r="N82" s="242">
        <v>0</v>
      </c>
      <c r="O82" s="242">
        <f>ROUND(E82*N82,2)</f>
        <v>0</v>
      </c>
      <c r="P82" s="242">
        <v>0</v>
      </c>
      <c r="Q82" s="242">
        <f>ROUND(E82*P82,2)</f>
        <v>0</v>
      </c>
      <c r="R82" s="242"/>
      <c r="S82" s="242"/>
      <c r="T82" s="243">
        <v>0</v>
      </c>
      <c r="U82" s="242">
        <f>ROUND(E82*T82,2)</f>
        <v>0</v>
      </c>
      <c r="V82" s="218"/>
      <c r="W82" s="218"/>
      <c r="X82" s="218"/>
      <c r="Y82" s="218"/>
      <c r="Z82" s="218"/>
      <c r="AA82" s="218"/>
      <c r="AB82" s="218"/>
      <c r="AC82" s="218"/>
      <c r="AD82" s="218"/>
      <c r="AE82" s="218" t="s">
        <v>248</v>
      </c>
      <c r="AF82" s="218"/>
      <c r="AG82" s="218"/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>
        <v>52</v>
      </c>
      <c r="B83" s="229" t="s">
        <v>251</v>
      </c>
      <c r="C83" s="268" t="s">
        <v>252</v>
      </c>
      <c r="D83" s="231" t="s">
        <v>137</v>
      </c>
      <c r="E83" s="235">
        <v>1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2">
        <v>1E-3</v>
      </c>
      <c r="O83" s="242">
        <f>ROUND(E83*N83,2)</f>
        <v>0</v>
      </c>
      <c r="P83" s="242">
        <v>0</v>
      </c>
      <c r="Q83" s="242">
        <f>ROUND(E83*P83,2)</f>
        <v>0</v>
      </c>
      <c r="R83" s="242"/>
      <c r="S83" s="242"/>
      <c r="T83" s="243">
        <v>0</v>
      </c>
      <c r="U83" s="242">
        <f>ROUND(E83*T83,2)</f>
        <v>0</v>
      </c>
      <c r="V83" s="218"/>
      <c r="W83" s="218"/>
      <c r="X83" s="218"/>
      <c r="Y83" s="218"/>
      <c r="Z83" s="218"/>
      <c r="AA83" s="218"/>
      <c r="AB83" s="218"/>
      <c r="AC83" s="218"/>
      <c r="AD83" s="218"/>
      <c r="AE83" s="218" t="s">
        <v>248</v>
      </c>
      <c r="AF83" s="218"/>
      <c r="AG83" s="218"/>
      <c r="AH83" s="218"/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 x14ac:dyDescent="0.2">
      <c r="A84" s="219">
        <v>53</v>
      </c>
      <c r="B84" s="229" t="s">
        <v>253</v>
      </c>
      <c r="C84" s="268" t="s">
        <v>254</v>
      </c>
      <c r="D84" s="231" t="s">
        <v>137</v>
      </c>
      <c r="E84" s="235">
        <v>1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15</v>
      </c>
      <c r="M84" s="242">
        <f>G84*(1+L84/100)</f>
        <v>0</v>
      </c>
      <c r="N84" s="242">
        <v>1.0999999999999999E-2</v>
      </c>
      <c r="O84" s="242">
        <f>ROUND(E84*N84,2)</f>
        <v>0.01</v>
      </c>
      <c r="P84" s="242">
        <v>0</v>
      </c>
      <c r="Q84" s="242">
        <f>ROUND(E84*P84,2)</f>
        <v>0</v>
      </c>
      <c r="R84" s="242"/>
      <c r="S84" s="242"/>
      <c r="T84" s="243">
        <v>0</v>
      </c>
      <c r="U84" s="242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 t="s">
        <v>248</v>
      </c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ht="22.5" outlineLevel="1" x14ac:dyDescent="0.2">
      <c r="A85" s="219">
        <v>54</v>
      </c>
      <c r="B85" s="229" t="s">
        <v>255</v>
      </c>
      <c r="C85" s="268" t="s">
        <v>256</v>
      </c>
      <c r="D85" s="231" t="s">
        <v>0</v>
      </c>
      <c r="E85" s="238"/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15</v>
      </c>
      <c r="M85" s="242">
        <f>G85*(1+L85/100)</f>
        <v>0</v>
      </c>
      <c r="N85" s="242">
        <v>0</v>
      </c>
      <c r="O85" s="242">
        <f>ROUND(E85*N85,2)</f>
        <v>0</v>
      </c>
      <c r="P85" s="242">
        <v>0</v>
      </c>
      <c r="Q85" s="242">
        <f>ROUND(E85*P85,2)</f>
        <v>0</v>
      </c>
      <c r="R85" s="242"/>
      <c r="S85" s="242"/>
      <c r="T85" s="243">
        <v>0</v>
      </c>
      <c r="U85" s="242">
        <f>ROUND(E85*T85,2)</f>
        <v>0</v>
      </c>
      <c r="V85" s="218"/>
      <c r="W85" s="218"/>
      <c r="X85" s="218"/>
      <c r="Y85" s="218"/>
      <c r="Z85" s="218"/>
      <c r="AA85" s="218"/>
      <c r="AB85" s="218"/>
      <c r="AC85" s="218"/>
      <c r="AD85" s="218"/>
      <c r="AE85" s="218" t="s">
        <v>171</v>
      </c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x14ac:dyDescent="0.2">
      <c r="A86" s="225" t="s">
        <v>121</v>
      </c>
      <c r="B86" s="230" t="s">
        <v>78</v>
      </c>
      <c r="C86" s="270" t="s">
        <v>79</v>
      </c>
      <c r="D86" s="233"/>
      <c r="E86" s="237"/>
      <c r="F86" s="244"/>
      <c r="G86" s="244">
        <f>SUMIF(AE87:AE92,"&lt;&gt;NOR",G87:G92)</f>
        <v>0</v>
      </c>
      <c r="H86" s="244"/>
      <c r="I86" s="244">
        <f>SUM(I87:I92)</f>
        <v>0</v>
      </c>
      <c r="J86" s="244"/>
      <c r="K86" s="244">
        <f>SUM(K87:K92)</f>
        <v>0</v>
      </c>
      <c r="L86" s="244"/>
      <c r="M86" s="244">
        <f>SUM(M87:M92)</f>
        <v>0</v>
      </c>
      <c r="N86" s="244"/>
      <c r="O86" s="244">
        <f>SUM(O87:O92)</f>
        <v>0.01</v>
      </c>
      <c r="P86" s="244"/>
      <c r="Q86" s="244">
        <f>SUM(Q87:Q92)</f>
        <v>0</v>
      </c>
      <c r="R86" s="244"/>
      <c r="S86" s="244"/>
      <c r="T86" s="245"/>
      <c r="U86" s="244">
        <f>SUM(U87:U92)</f>
        <v>5.7799999999999994</v>
      </c>
      <c r="AE86" t="s">
        <v>122</v>
      </c>
    </row>
    <row r="87" spans="1:60" outlineLevel="1" x14ac:dyDescent="0.2">
      <c r="A87" s="219">
        <v>55</v>
      </c>
      <c r="B87" s="229" t="s">
        <v>257</v>
      </c>
      <c r="C87" s="268" t="s">
        <v>258</v>
      </c>
      <c r="D87" s="231" t="s">
        <v>137</v>
      </c>
      <c r="E87" s="235">
        <v>1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15</v>
      </c>
      <c r="M87" s="242">
        <f>G87*(1+L87/100)</f>
        <v>0</v>
      </c>
      <c r="N87" s="242">
        <v>4.0000000000000002E-4</v>
      </c>
      <c r="O87" s="242">
        <f>ROUND(E87*N87,2)</f>
        <v>0</v>
      </c>
      <c r="P87" s="242">
        <v>0</v>
      </c>
      <c r="Q87" s="242">
        <f>ROUND(E87*P87,2)</f>
        <v>0</v>
      </c>
      <c r="R87" s="242"/>
      <c r="S87" s="242"/>
      <c r="T87" s="243">
        <v>4.0199999999999996</v>
      </c>
      <c r="U87" s="242">
        <f>ROUND(E87*T87,2)</f>
        <v>4.0199999999999996</v>
      </c>
      <c r="V87" s="218"/>
      <c r="W87" s="218"/>
      <c r="X87" s="218"/>
      <c r="Y87" s="218"/>
      <c r="Z87" s="218"/>
      <c r="AA87" s="218"/>
      <c r="AB87" s="218"/>
      <c r="AC87" s="218"/>
      <c r="AD87" s="218"/>
      <c r="AE87" s="218" t="s">
        <v>126</v>
      </c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>
        <v>56</v>
      </c>
      <c r="B88" s="229" t="s">
        <v>259</v>
      </c>
      <c r="C88" s="268" t="s">
        <v>260</v>
      </c>
      <c r="D88" s="231" t="s">
        <v>137</v>
      </c>
      <c r="E88" s="235">
        <v>1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2">
        <v>1.0000000000000001E-5</v>
      </c>
      <c r="O88" s="242">
        <f>ROUND(E88*N88,2)</f>
        <v>0</v>
      </c>
      <c r="P88" s="242">
        <v>0</v>
      </c>
      <c r="Q88" s="242">
        <f>ROUND(E88*P88,2)</f>
        <v>0</v>
      </c>
      <c r="R88" s="242"/>
      <c r="S88" s="242"/>
      <c r="T88" s="243">
        <v>0.67900000000000005</v>
      </c>
      <c r="U88" s="242">
        <f>ROUND(E88*T88,2)</f>
        <v>0.68</v>
      </c>
      <c r="V88" s="218"/>
      <c r="W88" s="218"/>
      <c r="X88" s="218"/>
      <c r="Y88" s="218"/>
      <c r="Z88" s="218"/>
      <c r="AA88" s="218"/>
      <c r="AB88" s="218"/>
      <c r="AC88" s="218"/>
      <c r="AD88" s="218"/>
      <c r="AE88" s="218" t="s">
        <v>126</v>
      </c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>
        <v>57</v>
      </c>
      <c r="B89" s="229" t="s">
        <v>261</v>
      </c>
      <c r="C89" s="268" t="s">
        <v>262</v>
      </c>
      <c r="D89" s="231" t="s">
        <v>137</v>
      </c>
      <c r="E89" s="235">
        <v>1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15</v>
      </c>
      <c r="M89" s="242">
        <f>G89*(1+L89/100)</f>
        <v>0</v>
      </c>
      <c r="N89" s="242">
        <v>0</v>
      </c>
      <c r="O89" s="242">
        <f>ROUND(E89*N89,2)</f>
        <v>0</v>
      </c>
      <c r="P89" s="242">
        <v>0</v>
      </c>
      <c r="Q89" s="242">
        <f>ROUND(E89*P89,2)</f>
        <v>0</v>
      </c>
      <c r="R89" s="242"/>
      <c r="S89" s="242"/>
      <c r="T89" s="243">
        <v>1.075</v>
      </c>
      <c r="U89" s="242">
        <f>ROUND(E89*T89,2)</f>
        <v>1.08</v>
      </c>
      <c r="V89" s="218"/>
      <c r="W89" s="218"/>
      <c r="X89" s="218"/>
      <c r="Y89" s="218"/>
      <c r="Z89" s="218"/>
      <c r="AA89" s="218"/>
      <c r="AB89" s="218"/>
      <c r="AC89" s="218"/>
      <c r="AD89" s="218"/>
      <c r="AE89" s="218" t="s">
        <v>126</v>
      </c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>
        <v>58</v>
      </c>
      <c r="B90" s="229" t="s">
        <v>263</v>
      </c>
      <c r="C90" s="268" t="s">
        <v>264</v>
      </c>
      <c r="D90" s="231" t="s">
        <v>137</v>
      </c>
      <c r="E90" s="235">
        <v>1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15</v>
      </c>
      <c r="M90" s="242">
        <f>G90*(1+L90/100)</f>
        <v>0</v>
      </c>
      <c r="N90" s="242">
        <v>5.6499999999999996E-3</v>
      </c>
      <c r="O90" s="242">
        <f>ROUND(E90*N90,2)</f>
        <v>0.01</v>
      </c>
      <c r="P90" s="242">
        <v>0</v>
      </c>
      <c r="Q90" s="242">
        <f>ROUND(E90*P90,2)</f>
        <v>0</v>
      </c>
      <c r="R90" s="242"/>
      <c r="S90" s="242"/>
      <c r="T90" s="243">
        <v>0</v>
      </c>
      <c r="U90" s="242">
        <f>ROUND(E90*T90,2)</f>
        <v>0</v>
      </c>
      <c r="V90" s="218"/>
      <c r="W90" s="218"/>
      <c r="X90" s="218"/>
      <c r="Y90" s="218"/>
      <c r="Z90" s="218"/>
      <c r="AA90" s="218"/>
      <c r="AB90" s="218"/>
      <c r="AC90" s="218"/>
      <c r="AD90" s="218"/>
      <c r="AE90" s="218" t="s">
        <v>248</v>
      </c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>
        <v>59</v>
      </c>
      <c r="B91" s="229" t="s">
        <v>265</v>
      </c>
      <c r="C91" s="268" t="s">
        <v>266</v>
      </c>
      <c r="D91" s="231" t="s">
        <v>137</v>
      </c>
      <c r="E91" s="235">
        <v>1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2">
        <v>0</v>
      </c>
      <c r="O91" s="242">
        <f>ROUND(E91*N91,2)</f>
        <v>0</v>
      </c>
      <c r="P91" s="242">
        <v>0</v>
      </c>
      <c r="Q91" s="242">
        <f>ROUND(E91*P91,2)</f>
        <v>0</v>
      </c>
      <c r="R91" s="242"/>
      <c r="S91" s="242"/>
      <c r="T91" s="243">
        <v>0</v>
      </c>
      <c r="U91" s="242">
        <f>ROUND(E91*T91,2)</f>
        <v>0</v>
      </c>
      <c r="V91" s="218"/>
      <c r="W91" s="218"/>
      <c r="X91" s="218"/>
      <c r="Y91" s="218"/>
      <c r="Z91" s="218"/>
      <c r="AA91" s="218"/>
      <c r="AB91" s="218"/>
      <c r="AC91" s="218"/>
      <c r="AD91" s="218"/>
      <c r="AE91" s="218" t="s">
        <v>248</v>
      </c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>
        <v>60</v>
      </c>
      <c r="B92" s="229" t="s">
        <v>267</v>
      </c>
      <c r="C92" s="268" t="s">
        <v>268</v>
      </c>
      <c r="D92" s="231" t="s">
        <v>0</v>
      </c>
      <c r="E92" s="238"/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15</v>
      </c>
      <c r="M92" s="242">
        <f>G92*(1+L92/100)</f>
        <v>0</v>
      </c>
      <c r="N92" s="242">
        <v>0</v>
      </c>
      <c r="O92" s="242">
        <f>ROUND(E92*N92,2)</f>
        <v>0</v>
      </c>
      <c r="P92" s="242">
        <v>0</v>
      </c>
      <c r="Q92" s="242">
        <f>ROUND(E92*P92,2)</f>
        <v>0</v>
      </c>
      <c r="R92" s="242"/>
      <c r="S92" s="242"/>
      <c r="T92" s="243">
        <v>0</v>
      </c>
      <c r="U92" s="242">
        <f>ROUND(E92*T92,2)</f>
        <v>0</v>
      </c>
      <c r="V92" s="218"/>
      <c r="W92" s="218"/>
      <c r="X92" s="218"/>
      <c r="Y92" s="218"/>
      <c r="Z92" s="218"/>
      <c r="AA92" s="218"/>
      <c r="AB92" s="218"/>
      <c r="AC92" s="218"/>
      <c r="AD92" s="218"/>
      <c r="AE92" s="218" t="s">
        <v>171</v>
      </c>
      <c r="AF92" s="218"/>
      <c r="AG92" s="218"/>
      <c r="AH92" s="218"/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x14ac:dyDescent="0.2">
      <c r="A93" s="225" t="s">
        <v>121</v>
      </c>
      <c r="B93" s="230" t="s">
        <v>80</v>
      </c>
      <c r="C93" s="270" t="s">
        <v>81</v>
      </c>
      <c r="D93" s="233"/>
      <c r="E93" s="237"/>
      <c r="F93" s="244"/>
      <c r="G93" s="244">
        <f>SUMIF(AE94:AE106,"&lt;&gt;NOR",G94:G106)</f>
        <v>0</v>
      </c>
      <c r="H93" s="244"/>
      <c r="I93" s="244">
        <f>SUM(I94:I106)</f>
        <v>0</v>
      </c>
      <c r="J93" s="244"/>
      <c r="K93" s="244">
        <f>SUM(K94:K106)</f>
        <v>0</v>
      </c>
      <c r="L93" s="244"/>
      <c r="M93" s="244">
        <f>SUM(M94:M106)</f>
        <v>0</v>
      </c>
      <c r="N93" s="244"/>
      <c r="O93" s="244">
        <f>SUM(O94:O106)</f>
        <v>0.11</v>
      </c>
      <c r="P93" s="244"/>
      <c r="Q93" s="244">
        <f>SUM(Q94:Q106)</f>
        <v>0</v>
      </c>
      <c r="R93" s="244"/>
      <c r="S93" s="244"/>
      <c r="T93" s="245"/>
      <c r="U93" s="244">
        <f>SUM(U94:U106)</f>
        <v>6.04</v>
      </c>
      <c r="AE93" t="s">
        <v>122</v>
      </c>
    </row>
    <row r="94" spans="1:60" outlineLevel="1" x14ac:dyDescent="0.2">
      <c r="A94" s="219">
        <v>61</v>
      </c>
      <c r="B94" s="229" t="s">
        <v>269</v>
      </c>
      <c r="C94" s="268" t="s">
        <v>270</v>
      </c>
      <c r="D94" s="231" t="s">
        <v>125</v>
      </c>
      <c r="E94" s="235">
        <v>4.4071999999999996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15</v>
      </c>
      <c r="M94" s="242">
        <f>G94*(1+L94/100)</f>
        <v>0</v>
      </c>
      <c r="N94" s="242">
        <v>2.1000000000000001E-4</v>
      </c>
      <c r="O94" s="242">
        <f>ROUND(E94*N94,2)</f>
        <v>0</v>
      </c>
      <c r="P94" s="242">
        <v>0</v>
      </c>
      <c r="Q94" s="242">
        <f>ROUND(E94*P94,2)</f>
        <v>0</v>
      </c>
      <c r="R94" s="242"/>
      <c r="S94" s="242"/>
      <c r="T94" s="243">
        <v>0.05</v>
      </c>
      <c r="U94" s="242">
        <f>ROUND(E94*T94,2)</f>
        <v>0.22</v>
      </c>
      <c r="V94" s="218"/>
      <c r="W94" s="218"/>
      <c r="X94" s="218"/>
      <c r="Y94" s="218"/>
      <c r="Z94" s="218"/>
      <c r="AA94" s="218"/>
      <c r="AB94" s="218"/>
      <c r="AC94" s="218"/>
      <c r="AD94" s="218"/>
      <c r="AE94" s="218" t="s">
        <v>126</v>
      </c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/>
      <c r="B95" s="229"/>
      <c r="C95" s="269" t="s">
        <v>140</v>
      </c>
      <c r="D95" s="232"/>
      <c r="E95" s="236">
        <v>4.4071999999999996</v>
      </c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3"/>
      <c r="U95" s="242"/>
      <c r="V95" s="218"/>
      <c r="W95" s="218"/>
      <c r="X95" s="218"/>
      <c r="Y95" s="218"/>
      <c r="Z95" s="218"/>
      <c r="AA95" s="218"/>
      <c r="AB95" s="218"/>
      <c r="AC95" s="218"/>
      <c r="AD95" s="218"/>
      <c r="AE95" s="218" t="s">
        <v>128</v>
      </c>
      <c r="AF95" s="218">
        <v>0</v>
      </c>
      <c r="AG95" s="218"/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>
        <v>62</v>
      </c>
      <c r="B96" s="229" t="s">
        <v>271</v>
      </c>
      <c r="C96" s="268" t="s">
        <v>272</v>
      </c>
      <c r="D96" s="231" t="s">
        <v>125</v>
      </c>
      <c r="E96" s="235">
        <v>4.4071999999999996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15</v>
      </c>
      <c r="M96" s="242">
        <f>G96*(1+L96/100)</f>
        <v>0</v>
      </c>
      <c r="N96" s="242">
        <v>4.7499999999999999E-3</v>
      </c>
      <c r="O96" s="242">
        <f>ROUND(E96*N96,2)</f>
        <v>0.02</v>
      </c>
      <c r="P96" s="242">
        <v>0</v>
      </c>
      <c r="Q96" s="242">
        <f>ROUND(E96*P96,2)</f>
        <v>0</v>
      </c>
      <c r="R96" s="242"/>
      <c r="S96" s="242"/>
      <c r="T96" s="243">
        <v>0.97799999999999998</v>
      </c>
      <c r="U96" s="242">
        <f>ROUND(E96*T96,2)</f>
        <v>4.3099999999999996</v>
      </c>
      <c r="V96" s="218"/>
      <c r="W96" s="218"/>
      <c r="X96" s="218"/>
      <c r="Y96" s="218"/>
      <c r="Z96" s="218"/>
      <c r="AA96" s="218"/>
      <c r="AB96" s="218"/>
      <c r="AC96" s="218"/>
      <c r="AD96" s="218"/>
      <c r="AE96" s="218" t="s">
        <v>126</v>
      </c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69" t="s">
        <v>140</v>
      </c>
      <c r="D97" s="232"/>
      <c r="E97" s="236">
        <v>4.4071999999999996</v>
      </c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3"/>
      <c r="U97" s="242"/>
      <c r="V97" s="218"/>
      <c r="W97" s="218"/>
      <c r="X97" s="218"/>
      <c r="Y97" s="218"/>
      <c r="Z97" s="218"/>
      <c r="AA97" s="218"/>
      <c r="AB97" s="218"/>
      <c r="AC97" s="218"/>
      <c r="AD97" s="218"/>
      <c r="AE97" s="218" t="s">
        <v>128</v>
      </c>
      <c r="AF97" s="218">
        <v>0</v>
      </c>
      <c r="AG97" s="218"/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>
        <v>63</v>
      </c>
      <c r="B98" s="229" t="s">
        <v>273</v>
      </c>
      <c r="C98" s="268" t="s">
        <v>274</v>
      </c>
      <c r="D98" s="231" t="s">
        <v>165</v>
      </c>
      <c r="E98" s="235">
        <v>17.579999999999998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15</v>
      </c>
      <c r="M98" s="242">
        <f>G98*(1+L98/100)</f>
        <v>0</v>
      </c>
      <c r="N98" s="242">
        <v>4.0000000000000003E-5</v>
      </c>
      <c r="O98" s="242">
        <f>ROUND(E98*N98,2)</f>
        <v>0</v>
      </c>
      <c r="P98" s="242">
        <v>0</v>
      </c>
      <c r="Q98" s="242">
        <f>ROUND(E98*P98,2)</f>
        <v>0</v>
      </c>
      <c r="R98" s="242"/>
      <c r="S98" s="242"/>
      <c r="T98" s="243">
        <v>7.0000000000000007E-2</v>
      </c>
      <c r="U98" s="242">
        <f>ROUND(E98*T98,2)</f>
        <v>1.23</v>
      </c>
      <c r="V98" s="218"/>
      <c r="W98" s="218"/>
      <c r="X98" s="218"/>
      <c r="Y98" s="218"/>
      <c r="Z98" s="218"/>
      <c r="AA98" s="218"/>
      <c r="AB98" s="218"/>
      <c r="AC98" s="218"/>
      <c r="AD98" s="218"/>
      <c r="AE98" s="218" t="s">
        <v>126</v>
      </c>
      <c r="AF98" s="218"/>
      <c r="AG98" s="218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69" t="s">
        <v>275</v>
      </c>
      <c r="D99" s="232"/>
      <c r="E99" s="236">
        <v>17.579999999999998</v>
      </c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3"/>
      <c r="U99" s="242"/>
      <c r="V99" s="218"/>
      <c r="W99" s="218"/>
      <c r="X99" s="218"/>
      <c r="Y99" s="218"/>
      <c r="Z99" s="218"/>
      <c r="AA99" s="218"/>
      <c r="AB99" s="218"/>
      <c r="AC99" s="218"/>
      <c r="AD99" s="218"/>
      <c r="AE99" s="218" t="s">
        <v>128</v>
      </c>
      <c r="AF99" s="218">
        <v>0</v>
      </c>
      <c r="AG99" s="218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>
        <v>64</v>
      </c>
      <c r="B100" s="229" t="s">
        <v>276</v>
      </c>
      <c r="C100" s="268" t="s">
        <v>277</v>
      </c>
      <c r="D100" s="231" t="s">
        <v>125</v>
      </c>
      <c r="E100" s="235">
        <v>4.4071999999999996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15</v>
      </c>
      <c r="M100" s="242">
        <f>G100*(1+L100/100)</f>
        <v>0</v>
      </c>
      <c r="N100" s="242">
        <v>0</v>
      </c>
      <c r="O100" s="242">
        <f>ROUND(E100*N100,2)</f>
        <v>0</v>
      </c>
      <c r="P100" s="242">
        <v>0</v>
      </c>
      <c r="Q100" s="242">
        <f>ROUND(E100*P100,2)</f>
        <v>0</v>
      </c>
      <c r="R100" s="242"/>
      <c r="S100" s="242"/>
      <c r="T100" s="243">
        <v>0.03</v>
      </c>
      <c r="U100" s="242">
        <f>ROUND(E100*T100,2)</f>
        <v>0.13</v>
      </c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 t="s">
        <v>126</v>
      </c>
      <c r="AF100" s="218"/>
      <c r="AG100" s="218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69" t="s">
        <v>140</v>
      </c>
      <c r="D101" s="232"/>
      <c r="E101" s="236">
        <v>4.4071999999999996</v>
      </c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3"/>
      <c r="U101" s="242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 t="s">
        <v>128</v>
      </c>
      <c r="AF101" s="218">
        <v>0</v>
      </c>
      <c r="AG101" s="218"/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>
        <v>65</v>
      </c>
      <c r="B102" s="229" t="s">
        <v>278</v>
      </c>
      <c r="C102" s="268" t="s">
        <v>279</v>
      </c>
      <c r="D102" s="231" t="s">
        <v>125</v>
      </c>
      <c r="E102" s="235">
        <v>4.4071999999999996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15</v>
      </c>
      <c r="M102" s="242">
        <f>G102*(1+L102/100)</f>
        <v>0</v>
      </c>
      <c r="N102" s="242">
        <v>8.0000000000000004E-4</v>
      </c>
      <c r="O102" s="242">
        <f>ROUND(E102*N102,2)</f>
        <v>0</v>
      </c>
      <c r="P102" s="242">
        <v>0</v>
      </c>
      <c r="Q102" s="242">
        <f>ROUND(E102*P102,2)</f>
        <v>0</v>
      </c>
      <c r="R102" s="242"/>
      <c r="S102" s="242"/>
      <c r="T102" s="243">
        <v>0</v>
      </c>
      <c r="U102" s="242">
        <f>ROUND(E102*T102,2)</f>
        <v>0</v>
      </c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 t="s">
        <v>126</v>
      </c>
      <c r="AF102" s="218"/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/>
      <c r="B103" s="229"/>
      <c r="C103" s="269" t="s">
        <v>140</v>
      </c>
      <c r="D103" s="232"/>
      <c r="E103" s="236">
        <v>4.4071999999999996</v>
      </c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3"/>
      <c r="U103" s="242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 t="s">
        <v>128</v>
      </c>
      <c r="AF103" s="218">
        <v>0</v>
      </c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>
        <v>66</v>
      </c>
      <c r="B104" s="229" t="s">
        <v>280</v>
      </c>
      <c r="C104" s="268" t="s">
        <v>281</v>
      </c>
      <c r="D104" s="231" t="s">
        <v>125</v>
      </c>
      <c r="E104" s="235">
        <v>4.5394199999999998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15</v>
      </c>
      <c r="M104" s="242">
        <f>G104*(1+L104/100)</f>
        <v>0</v>
      </c>
      <c r="N104" s="242">
        <v>1.9199999999999998E-2</v>
      </c>
      <c r="O104" s="242">
        <f>ROUND(E104*N104,2)</f>
        <v>0.09</v>
      </c>
      <c r="P104" s="242">
        <v>0</v>
      </c>
      <c r="Q104" s="242">
        <f>ROUND(E104*P104,2)</f>
        <v>0</v>
      </c>
      <c r="R104" s="242"/>
      <c r="S104" s="242"/>
      <c r="T104" s="243">
        <v>0</v>
      </c>
      <c r="U104" s="242">
        <f>ROUND(E104*T104,2)</f>
        <v>0</v>
      </c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 t="s">
        <v>248</v>
      </c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/>
      <c r="B105" s="229"/>
      <c r="C105" s="269" t="s">
        <v>282</v>
      </c>
      <c r="D105" s="232"/>
      <c r="E105" s="236">
        <v>4.5394199999999998</v>
      </c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3"/>
      <c r="U105" s="242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 t="s">
        <v>128</v>
      </c>
      <c r="AF105" s="218">
        <v>0</v>
      </c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>
        <v>67</v>
      </c>
      <c r="B106" s="229" t="s">
        <v>283</v>
      </c>
      <c r="C106" s="268" t="s">
        <v>284</v>
      </c>
      <c r="D106" s="231" t="s">
        <v>170</v>
      </c>
      <c r="E106" s="235">
        <v>0.11325</v>
      </c>
      <c r="F106" s="241"/>
      <c r="G106" s="242">
        <f>ROUND(E106*F106,2)</f>
        <v>0</v>
      </c>
      <c r="H106" s="241"/>
      <c r="I106" s="242">
        <f>ROUND(E106*H106,2)</f>
        <v>0</v>
      </c>
      <c r="J106" s="241"/>
      <c r="K106" s="242">
        <f>ROUND(E106*J106,2)</f>
        <v>0</v>
      </c>
      <c r="L106" s="242">
        <v>15</v>
      </c>
      <c r="M106" s="242">
        <f>G106*(1+L106/100)</f>
        <v>0</v>
      </c>
      <c r="N106" s="242">
        <v>0</v>
      </c>
      <c r="O106" s="242">
        <f>ROUND(E106*N106,2)</f>
        <v>0</v>
      </c>
      <c r="P106" s="242">
        <v>0</v>
      </c>
      <c r="Q106" s="242">
        <f>ROUND(E106*P106,2)</f>
        <v>0</v>
      </c>
      <c r="R106" s="242"/>
      <c r="S106" s="242"/>
      <c r="T106" s="243">
        <v>1.3049999999999999</v>
      </c>
      <c r="U106" s="242">
        <f>ROUND(E106*T106,2)</f>
        <v>0.15</v>
      </c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 t="s">
        <v>171</v>
      </c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x14ac:dyDescent="0.2">
      <c r="A107" s="225" t="s">
        <v>121</v>
      </c>
      <c r="B107" s="230" t="s">
        <v>82</v>
      </c>
      <c r="C107" s="270" t="s">
        <v>83</v>
      </c>
      <c r="D107" s="233"/>
      <c r="E107" s="237"/>
      <c r="F107" s="244"/>
      <c r="G107" s="244">
        <f>SUMIF(AE108:AE111,"&lt;&gt;NOR",G108:G111)</f>
        <v>0</v>
      </c>
      <c r="H107" s="244"/>
      <c r="I107" s="244">
        <f>SUM(I108:I111)</f>
        <v>0</v>
      </c>
      <c r="J107" s="244"/>
      <c r="K107" s="244">
        <f>SUM(K108:K111)</f>
        <v>0</v>
      </c>
      <c r="L107" s="244"/>
      <c r="M107" s="244">
        <f>SUM(M108:M111)</f>
        <v>0</v>
      </c>
      <c r="N107" s="244"/>
      <c r="O107" s="244">
        <f>SUM(O108:O111)</f>
        <v>0</v>
      </c>
      <c r="P107" s="244"/>
      <c r="Q107" s="244">
        <f>SUM(Q108:Q111)</f>
        <v>0.01</v>
      </c>
      <c r="R107" s="244"/>
      <c r="S107" s="244"/>
      <c r="T107" s="245"/>
      <c r="U107" s="244">
        <f>SUM(U108:U111)</f>
        <v>1.35</v>
      </c>
      <c r="AE107" t="s">
        <v>122</v>
      </c>
    </row>
    <row r="108" spans="1:60" outlineLevel="1" x14ac:dyDescent="0.2">
      <c r="A108" s="219">
        <v>68</v>
      </c>
      <c r="B108" s="229" t="s">
        <v>285</v>
      </c>
      <c r="C108" s="268" t="s">
        <v>286</v>
      </c>
      <c r="D108" s="231" t="s">
        <v>165</v>
      </c>
      <c r="E108" s="235">
        <v>23.44</v>
      </c>
      <c r="F108" s="241"/>
      <c r="G108" s="242">
        <f>ROUND(E108*F108,2)</f>
        <v>0</v>
      </c>
      <c r="H108" s="241"/>
      <c r="I108" s="242">
        <f>ROUND(E108*H108,2)</f>
        <v>0</v>
      </c>
      <c r="J108" s="241"/>
      <c r="K108" s="242">
        <f>ROUND(E108*J108,2)</f>
        <v>0</v>
      </c>
      <c r="L108" s="242">
        <v>15</v>
      </c>
      <c r="M108" s="242">
        <f>G108*(1+L108/100)</f>
        <v>0</v>
      </c>
      <c r="N108" s="242">
        <v>0</v>
      </c>
      <c r="O108" s="242">
        <f>ROUND(E108*N108,2)</f>
        <v>0</v>
      </c>
      <c r="P108" s="242">
        <v>0</v>
      </c>
      <c r="Q108" s="242">
        <f>ROUND(E108*P108,2)</f>
        <v>0</v>
      </c>
      <c r="R108" s="242"/>
      <c r="S108" s="242"/>
      <c r="T108" s="243">
        <v>3.5000000000000003E-2</v>
      </c>
      <c r="U108" s="242">
        <f>ROUND(E108*T108,2)</f>
        <v>0.82</v>
      </c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 t="s">
        <v>126</v>
      </c>
      <c r="AF108" s="218"/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/>
      <c r="B109" s="229"/>
      <c r="C109" s="269" t="s">
        <v>287</v>
      </c>
      <c r="D109" s="232"/>
      <c r="E109" s="236">
        <v>23.44</v>
      </c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3"/>
      <c r="U109" s="242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 t="s">
        <v>128</v>
      </c>
      <c r="AF109" s="218">
        <v>0</v>
      </c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>
        <v>69</v>
      </c>
      <c r="B110" s="229" t="s">
        <v>288</v>
      </c>
      <c r="C110" s="268" t="s">
        <v>289</v>
      </c>
      <c r="D110" s="231" t="s">
        <v>125</v>
      </c>
      <c r="E110" s="235">
        <v>5.085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15</v>
      </c>
      <c r="M110" s="242">
        <f>G110*(1+L110/100)</f>
        <v>0</v>
      </c>
      <c r="N110" s="242">
        <v>0</v>
      </c>
      <c r="O110" s="242">
        <f>ROUND(E110*N110,2)</f>
        <v>0</v>
      </c>
      <c r="P110" s="242">
        <v>1E-3</v>
      </c>
      <c r="Q110" s="242">
        <f>ROUND(E110*P110,2)</f>
        <v>0.01</v>
      </c>
      <c r="R110" s="242"/>
      <c r="S110" s="242"/>
      <c r="T110" s="243">
        <v>0.105</v>
      </c>
      <c r="U110" s="242">
        <f>ROUND(E110*T110,2)</f>
        <v>0.53</v>
      </c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 t="s">
        <v>126</v>
      </c>
      <c r="AF110" s="218"/>
      <c r="AG110" s="218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/>
      <c r="B111" s="229"/>
      <c r="C111" s="269" t="s">
        <v>290</v>
      </c>
      <c r="D111" s="232"/>
      <c r="E111" s="236">
        <v>5.085</v>
      </c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3"/>
      <c r="U111" s="242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 t="s">
        <v>128</v>
      </c>
      <c r="AF111" s="218">
        <v>0</v>
      </c>
      <c r="AG111" s="218"/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x14ac:dyDescent="0.2">
      <c r="A112" s="225" t="s">
        <v>121</v>
      </c>
      <c r="B112" s="230" t="s">
        <v>84</v>
      </c>
      <c r="C112" s="270" t="s">
        <v>85</v>
      </c>
      <c r="D112" s="233"/>
      <c r="E112" s="237"/>
      <c r="F112" s="244"/>
      <c r="G112" s="244">
        <f>SUMIF(AE113:AE121,"&lt;&gt;NOR",G113:G121)</f>
        <v>0</v>
      </c>
      <c r="H112" s="244"/>
      <c r="I112" s="244">
        <f>SUM(I113:I121)</f>
        <v>0</v>
      </c>
      <c r="J112" s="244"/>
      <c r="K112" s="244">
        <f>SUM(K113:K121)</f>
        <v>0</v>
      </c>
      <c r="L112" s="244"/>
      <c r="M112" s="244">
        <f>SUM(M113:M121)</f>
        <v>0</v>
      </c>
      <c r="N112" s="244"/>
      <c r="O112" s="244">
        <f>SUM(O113:O121)</f>
        <v>0.36</v>
      </c>
      <c r="P112" s="244"/>
      <c r="Q112" s="244">
        <f>SUM(Q113:Q121)</f>
        <v>0</v>
      </c>
      <c r="R112" s="244"/>
      <c r="S112" s="244"/>
      <c r="T112" s="245"/>
      <c r="U112" s="244">
        <f>SUM(U113:U121)</f>
        <v>16.579999999999998</v>
      </c>
      <c r="AE112" t="s">
        <v>122</v>
      </c>
    </row>
    <row r="113" spans="1:60" outlineLevel="1" x14ac:dyDescent="0.2">
      <c r="A113" s="219">
        <v>70</v>
      </c>
      <c r="B113" s="229" t="s">
        <v>291</v>
      </c>
      <c r="C113" s="268" t="s">
        <v>292</v>
      </c>
      <c r="D113" s="231" t="s">
        <v>125</v>
      </c>
      <c r="E113" s="235">
        <v>16.12</v>
      </c>
      <c r="F113" s="241"/>
      <c r="G113" s="242">
        <f>ROUND(E113*F113,2)</f>
        <v>0</v>
      </c>
      <c r="H113" s="241"/>
      <c r="I113" s="242">
        <f>ROUND(E113*H113,2)</f>
        <v>0</v>
      </c>
      <c r="J113" s="241"/>
      <c r="K113" s="242">
        <f>ROUND(E113*J113,2)</f>
        <v>0</v>
      </c>
      <c r="L113" s="242">
        <v>15</v>
      </c>
      <c r="M113" s="242">
        <f>G113*(1+L113/100)</f>
        <v>0</v>
      </c>
      <c r="N113" s="242">
        <v>4.45E-3</v>
      </c>
      <c r="O113" s="242">
        <f>ROUND(E113*N113,2)</f>
        <v>7.0000000000000007E-2</v>
      </c>
      <c r="P113" s="242">
        <v>0</v>
      </c>
      <c r="Q113" s="242">
        <f>ROUND(E113*P113,2)</f>
        <v>0</v>
      </c>
      <c r="R113" s="242"/>
      <c r="S113" s="242"/>
      <c r="T113" s="243">
        <v>0.98399999999999999</v>
      </c>
      <c r="U113" s="242">
        <f>ROUND(E113*T113,2)</f>
        <v>15.86</v>
      </c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 t="s">
        <v>126</v>
      </c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29"/>
      <c r="C114" s="269" t="s">
        <v>293</v>
      </c>
      <c r="D114" s="232"/>
      <c r="E114" s="236">
        <v>16.12</v>
      </c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3"/>
      <c r="U114" s="242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 t="s">
        <v>128</v>
      </c>
      <c r="AF114" s="218">
        <v>0</v>
      </c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>
        <v>71</v>
      </c>
      <c r="B115" s="229" t="s">
        <v>294</v>
      </c>
      <c r="C115" s="268" t="s">
        <v>295</v>
      </c>
      <c r="D115" s="231" t="s">
        <v>125</v>
      </c>
      <c r="E115" s="235">
        <v>16.12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15</v>
      </c>
      <c r="M115" s="242">
        <f>G115*(1+L115/100)</f>
        <v>0</v>
      </c>
      <c r="N115" s="242">
        <v>1.1E-4</v>
      </c>
      <c r="O115" s="242">
        <f>ROUND(E115*N115,2)</f>
        <v>0</v>
      </c>
      <c r="P115" s="242">
        <v>0</v>
      </c>
      <c r="Q115" s="242">
        <f>ROUND(E115*P115,2)</f>
        <v>0</v>
      </c>
      <c r="R115" s="242"/>
      <c r="S115" s="242"/>
      <c r="T115" s="243">
        <v>0</v>
      </c>
      <c r="U115" s="242">
        <f>ROUND(E115*T115,2)</f>
        <v>0</v>
      </c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 t="s">
        <v>126</v>
      </c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/>
      <c r="B116" s="229"/>
      <c r="C116" s="269" t="s">
        <v>293</v>
      </c>
      <c r="D116" s="232"/>
      <c r="E116" s="236">
        <v>16.12</v>
      </c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3"/>
      <c r="U116" s="242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 t="s">
        <v>128</v>
      </c>
      <c r="AF116" s="218">
        <v>0</v>
      </c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ht="22.5" outlineLevel="1" x14ac:dyDescent="0.2">
      <c r="A117" s="219">
        <v>72</v>
      </c>
      <c r="B117" s="229" t="s">
        <v>296</v>
      </c>
      <c r="C117" s="268" t="s">
        <v>297</v>
      </c>
      <c r="D117" s="231" t="s">
        <v>165</v>
      </c>
      <c r="E117" s="235">
        <v>6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15</v>
      </c>
      <c r="M117" s="242">
        <f>G117*(1+L117/100)</f>
        <v>0</v>
      </c>
      <c r="N117" s="242">
        <v>1.7000000000000001E-4</v>
      </c>
      <c r="O117" s="242">
        <f>ROUND(E117*N117,2)</f>
        <v>0</v>
      </c>
      <c r="P117" s="242">
        <v>0</v>
      </c>
      <c r="Q117" s="242">
        <f>ROUND(E117*P117,2)</f>
        <v>0</v>
      </c>
      <c r="R117" s="242"/>
      <c r="S117" s="242"/>
      <c r="T117" s="243">
        <v>0.12</v>
      </c>
      <c r="U117" s="242">
        <f>ROUND(E117*T117,2)</f>
        <v>0.72</v>
      </c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 t="s">
        <v>126</v>
      </c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/>
      <c r="B118" s="229"/>
      <c r="C118" s="269" t="s">
        <v>298</v>
      </c>
      <c r="D118" s="232"/>
      <c r="E118" s="236">
        <v>6</v>
      </c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3"/>
      <c r="U118" s="242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 t="s">
        <v>128</v>
      </c>
      <c r="AF118" s="218">
        <v>0</v>
      </c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>
        <v>73</v>
      </c>
      <c r="B119" s="229" t="s">
        <v>299</v>
      </c>
      <c r="C119" s="268" t="s">
        <v>300</v>
      </c>
      <c r="D119" s="231" t="s">
        <v>125</v>
      </c>
      <c r="E119" s="235">
        <v>16.6036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15</v>
      </c>
      <c r="M119" s="242">
        <f>G119*(1+L119/100)</f>
        <v>0</v>
      </c>
      <c r="N119" s="242">
        <v>1.7600000000000001E-2</v>
      </c>
      <c r="O119" s="242">
        <f>ROUND(E119*N119,2)</f>
        <v>0.28999999999999998</v>
      </c>
      <c r="P119" s="242">
        <v>0</v>
      </c>
      <c r="Q119" s="242">
        <f>ROUND(E119*P119,2)</f>
        <v>0</v>
      </c>
      <c r="R119" s="242"/>
      <c r="S119" s="242"/>
      <c r="T119" s="243">
        <v>0</v>
      </c>
      <c r="U119" s="242">
        <f>ROUND(E119*T119,2)</f>
        <v>0</v>
      </c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 t="s">
        <v>248</v>
      </c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29"/>
      <c r="C120" s="269" t="s">
        <v>301</v>
      </c>
      <c r="D120" s="232"/>
      <c r="E120" s="236">
        <v>16.6036</v>
      </c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3"/>
      <c r="U120" s="242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 t="s">
        <v>128</v>
      </c>
      <c r="AF120" s="218">
        <v>0</v>
      </c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outlineLevel="1" x14ac:dyDescent="0.2">
      <c r="A121" s="219">
        <v>74</v>
      </c>
      <c r="B121" s="229" t="s">
        <v>302</v>
      </c>
      <c r="C121" s="268" t="s">
        <v>303</v>
      </c>
      <c r="D121" s="231" t="s">
        <v>0</v>
      </c>
      <c r="E121" s="238"/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2">
        <v>0</v>
      </c>
      <c r="O121" s="242">
        <f>ROUND(E121*N121,2)</f>
        <v>0</v>
      </c>
      <c r="P121" s="242">
        <v>0</v>
      </c>
      <c r="Q121" s="242">
        <f>ROUND(E121*P121,2)</f>
        <v>0</v>
      </c>
      <c r="R121" s="242"/>
      <c r="S121" s="242"/>
      <c r="T121" s="243">
        <v>0</v>
      </c>
      <c r="U121" s="242">
        <f>ROUND(E121*T121,2)</f>
        <v>0</v>
      </c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 t="s">
        <v>171</v>
      </c>
      <c r="AF121" s="218"/>
      <c r="AG121" s="218"/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x14ac:dyDescent="0.2">
      <c r="A122" s="225" t="s">
        <v>121</v>
      </c>
      <c r="B122" s="230" t="s">
        <v>86</v>
      </c>
      <c r="C122" s="270" t="s">
        <v>87</v>
      </c>
      <c r="D122" s="233"/>
      <c r="E122" s="237"/>
      <c r="F122" s="244"/>
      <c r="G122" s="244">
        <f>SUMIF(AE123:AE125,"&lt;&gt;NOR",G123:G125)</f>
        <v>0</v>
      </c>
      <c r="H122" s="244"/>
      <c r="I122" s="244">
        <f>SUM(I123:I125)</f>
        <v>0</v>
      </c>
      <c r="J122" s="244"/>
      <c r="K122" s="244">
        <f>SUM(K123:K125)</f>
        <v>0</v>
      </c>
      <c r="L122" s="244"/>
      <c r="M122" s="244">
        <f>SUM(M123:M125)</f>
        <v>0</v>
      </c>
      <c r="N122" s="244"/>
      <c r="O122" s="244">
        <f>SUM(O123:O125)</f>
        <v>0.01</v>
      </c>
      <c r="P122" s="244"/>
      <c r="Q122" s="244">
        <f>SUM(Q123:Q125)</f>
        <v>0</v>
      </c>
      <c r="R122" s="244"/>
      <c r="S122" s="244"/>
      <c r="T122" s="245"/>
      <c r="U122" s="244">
        <f>SUM(U123:U125)</f>
        <v>1.88</v>
      </c>
      <c r="AE122" t="s">
        <v>122</v>
      </c>
    </row>
    <row r="123" spans="1:60" outlineLevel="1" x14ac:dyDescent="0.2">
      <c r="A123" s="219">
        <v>75</v>
      </c>
      <c r="B123" s="229" t="s">
        <v>304</v>
      </c>
      <c r="C123" s="268" t="s">
        <v>305</v>
      </c>
      <c r="D123" s="231" t="s">
        <v>125</v>
      </c>
      <c r="E123" s="235">
        <v>13.9862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15</v>
      </c>
      <c r="M123" s="242">
        <f>G123*(1+L123/100)</f>
        <v>0</v>
      </c>
      <c r="N123" s="242">
        <v>6.3000000000000003E-4</v>
      </c>
      <c r="O123" s="242">
        <f>ROUND(E123*N123,2)</f>
        <v>0.01</v>
      </c>
      <c r="P123" s="242">
        <v>0</v>
      </c>
      <c r="Q123" s="242">
        <f>ROUND(E123*P123,2)</f>
        <v>0</v>
      </c>
      <c r="R123" s="242"/>
      <c r="S123" s="242"/>
      <c r="T123" s="243">
        <v>0.13439000000000001</v>
      </c>
      <c r="U123" s="242">
        <f>ROUND(E123*T123,2)</f>
        <v>1.88</v>
      </c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 t="s">
        <v>195</v>
      </c>
      <c r="AF123" s="218"/>
      <c r="AG123" s="218"/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69" t="s">
        <v>306</v>
      </c>
      <c r="D124" s="232"/>
      <c r="E124" s="236">
        <v>4.4071999999999996</v>
      </c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3"/>
      <c r="U124" s="242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 t="s">
        <v>128</v>
      </c>
      <c r="AF124" s="218">
        <v>0</v>
      </c>
      <c r="AG124" s="218"/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29"/>
      <c r="C125" s="269" t="s">
        <v>307</v>
      </c>
      <c r="D125" s="232"/>
      <c r="E125" s="236">
        <v>9.5790000000000006</v>
      </c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3"/>
      <c r="U125" s="242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 t="s">
        <v>128</v>
      </c>
      <c r="AF125" s="218">
        <v>0</v>
      </c>
      <c r="AG125" s="218"/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x14ac:dyDescent="0.2">
      <c r="A126" s="225" t="s">
        <v>121</v>
      </c>
      <c r="B126" s="230" t="s">
        <v>88</v>
      </c>
      <c r="C126" s="270" t="s">
        <v>89</v>
      </c>
      <c r="D126" s="233"/>
      <c r="E126" s="237"/>
      <c r="F126" s="244"/>
      <c r="G126" s="244">
        <f>SUMIF(AE127:AE128,"&lt;&gt;NOR",G127:G128)</f>
        <v>0</v>
      </c>
      <c r="H126" s="244"/>
      <c r="I126" s="244">
        <f>SUM(I127:I128)</f>
        <v>0</v>
      </c>
      <c r="J126" s="244"/>
      <c r="K126" s="244">
        <f>SUM(K127:K128)</f>
        <v>0</v>
      </c>
      <c r="L126" s="244"/>
      <c r="M126" s="244">
        <f>SUM(M127:M128)</f>
        <v>0</v>
      </c>
      <c r="N126" s="244"/>
      <c r="O126" s="244">
        <f>SUM(O127:O128)</f>
        <v>0</v>
      </c>
      <c r="P126" s="244"/>
      <c r="Q126" s="244">
        <f>SUM(Q127:Q128)</f>
        <v>0</v>
      </c>
      <c r="R126" s="244"/>
      <c r="S126" s="244"/>
      <c r="T126" s="245"/>
      <c r="U126" s="244">
        <f>SUM(U127:U128)</f>
        <v>0</v>
      </c>
      <c r="AE126" t="s">
        <v>122</v>
      </c>
    </row>
    <row r="127" spans="1:60" outlineLevel="1" x14ac:dyDescent="0.2">
      <c r="A127" s="219">
        <v>76</v>
      </c>
      <c r="B127" s="229" t="s">
        <v>308</v>
      </c>
      <c r="C127" s="268" t="s">
        <v>309</v>
      </c>
      <c r="D127" s="231" t="s">
        <v>134</v>
      </c>
      <c r="E127" s="235">
        <v>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15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/>
      <c r="T127" s="243">
        <v>0</v>
      </c>
      <c r="U127" s="242">
        <f>ROUND(E127*T127,2)</f>
        <v>0</v>
      </c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 t="s">
        <v>126</v>
      </c>
      <c r="AF127" s="218"/>
      <c r="AG127" s="218"/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 x14ac:dyDescent="0.2">
      <c r="A128" s="219">
        <v>77</v>
      </c>
      <c r="B128" s="229" t="s">
        <v>310</v>
      </c>
      <c r="C128" s="268" t="s">
        <v>311</v>
      </c>
      <c r="D128" s="231" t="s">
        <v>213</v>
      </c>
      <c r="E128" s="235">
        <v>1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15</v>
      </c>
      <c r="M128" s="242">
        <f>G128*(1+L128/100)</f>
        <v>0</v>
      </c>
      <c r="N128" s="242">
        <v>0</v>
      </c>
      <c r="O128" s="242">
        <f>ROUND(E128*N128,2)</f>
        <v>0</v>
      </c>
      <c r="P128" s="242">
        <v>0</v>
      </c>
      <c r="Q128" s="242">
        <f>ROUND(E128*P128,2)</f>
        <v>0</v>
      </c>
      <c r="R128" s="242"/>
      <c r="S128" s="242"/>
      <c r="T128" s="243">
        <v>0</v>
      </c>
      <c r="U128" s="242">
        <f>ROUND(E128*T128,2)</f>
        <v>0</v>
      </c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 t="s">
        <v>126</v>
      </c>
      <c r="AF128" s="218"/>
      <c r="AG128" s="218"/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x14ac:dyDescent="0.2">
      <c r="A129" s="225" t="s">
        <v>121</v>
      </c>
      <c r="B129" s="230" t="s">
        <v>90</v>
      </c>
      <c r="C129" s="270" t="s">
        <v>91</v>
      </c>
      <c r="D129" s="233"/>
      <c r="E129" s="237"/>
      <c r="F129" s="244"/>
      <c r="G129" s="244">
        <f>SUMIF(AE130:AE130,"&lt;&gt;NOR",G130:G130)</f>
        <v>0</v>
      </c>
      <c r="H129" s="244"/>
      <c r="I129" s="244">
        <f>SUM(I130:I130)</f>
        <v>0</v>
      </c>
      <c r="J129" s="244"/>
      <c r="K129" s="244">
        <f>SUM(K130:K130)</f>
        <v>0</v>
      </c>
      <c r="L129" s="244"/>
      <c r="M129" s="244">
        <f>SUM(M130:M130)</f>
        <v>0</v>
      </c>
      <c r="N129" s="244"/>
      <c r="O129" s="244">
        <f>SUM(O130:O130)</f>
        <v>0</v>
      </c>
      <c r="P129" s="244"/>
      <c r="Q129" s="244">
        <f>SUM(Q130:Q130)</f>
        <v>0</v>
      </c>
      <c r="R129" s="244"/>
      <c r="S129" s="244"/>
      <c r="T129" s="245"/>
      <c r="U129" s="244">
        <f>SUM(U130:U130)</f>
        <v>0</v>
      </c>
      <c r="AE129" t="s">
        <v>122</v>
      </c>
    </row>
    <row r="130" spans="1:60" outlineLevel="1" x14ac:dyDescent="0.2">
      <c r="A130" s="219">
        <v>78</v>
      </c>
      <c r="B130" s="229" t="s">
        <v>312</v>
      </c>
      <c r="C130" s="268" t="s">
        <v>313</v>
      </c>
      <c r="D130" s="231" t="s">
        <v>134</v>
      </c>
      <c r="E130" s="235">
        <v>1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15</v>
      </c>
      <c r="M130" s="242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2"/>
      <c r="S130" s="242"/>
      <c r="T130" s="243">
        <v>0</v>
      </c>
      <c r="U130" s="242">
        <f>ROUND(E130*T130,2)</f>
        <v>0</v>
      </c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 t="s">
        <v>126</v>
      </c>
      <c r="AF130" s="218"/>
      <c r="AG130" s="218"/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x14ac:dyDescent="0.2">
      <c r="A131" s="225" t="s">
        <v>121</v>
      </c>
      <c r="B131" s="230" t="s">
        <v>92</v>
      </c>
      <c r="C131" s="270" t="s">
        <v>93</v>
      </c>
      <c r="D131" s="233"/>
      <c r="E131" s="237"/>
      <c r="F131" s="244"/>
      <c r="G131" s="244">
        <f>SUMIF(AE132:AE132,"&lt;&gt;NOR",G132:G132)</f>
        <v>0</v>
      </c>
      <c r="H131" s="244"/>
      <c r="I131" s="244">
        <f>SUM(I132:I132)</f>
        <v>0</v>
      </c>
      <c r="J131" s="244"/>
      <c r="K131" s="244">
        <f>SUM(K132:K132)</f>
        <v>0</v>
      </c>
      <c r="L131" s="244"/>
      <c r="M131" s="244">
        <f>SUM(M132:M132)</f>
        <v>0</v>
      </c>
      <c r="N131" s="244"/>
      <c r="O131" s="244">
        <f>SUM(O132:O132)</f>
        <v>0</v>
      </c>
      <c r="P131" s="244"/>
      <c r="Q131" s="244">
        <f>SUM(Q132:Q132)</f>
        <v>0</v>
      </c>
      <c r="R131" s="244"/>
      <c r="S131" s="244"/>
      <c r="T131" s="245"/>
      <c r="U131" s="244">
        <f>SUM(U132:U132)</f>
        <v>0</v>
      </c>
      <c r="AE131" t="s">
        <v>122</v>
      </c>
    </row>
    <row r="132" spans="1:60" outlineLevel="1" x14ac:dyDescent="0.2">
      <c r="A132" s="219">
        <v>79</v>
      </c>
      <c r="B132" s="229" t="s">
        <v>314</v>
      </c>
      <c r="C132" s="268" t="s">
        <v>315</v>
      </c>
      <c r="D132" s="231" t="s">
        <v>213</v>
      </c>
      <c r="E132" s="235">
        <v>1</v>
      </c>
      <c r="F132" s="241"/>
      <c r="G132" s="242">
        <f>ROUND(E132*F132,2)</f>
        <v>0</v>
      </c>
      <c r="H132" s="241"/>
      <c r="I132" s="242">
        <f>ROUND(E132*H132,2)</f>
        <v>0</v>
      </c>
      <c r="J132" s="241"/>
      <c r="K132" s="242">
        <f>ROUND(E132*J132,2)</f>
        <v>0</v>
      </c>
      <c r="L132" s="242">
        <v>15</v>
      </c>
      <c r="M132" s="242">
        <f>G132*(1+L132/100)</f>
        <v>0</v>
      </c>
      <c r="N132" s="242">
        <v>0</v>
      </c>
      <c r="O132" s="242">
        <f>ROUND(E132*N132,2)</f>
        <v>0</v>
      </c>
      <c r="P132" s="242">
        <v>0</v>
      </c>
      <c r="Q132" s="242">
        <f>ROUND(E132*P132,2)</f>
        <v>0</v>
      </c>
      <c r="R132" s="242"/>
      <c r="S132" s="242"/>
      <c r="T132" s="243">
        <v>0</v>
      </c>
      <c r="U132" s="242">
        <f>ROUND(E132*T132,2)</f>
        <v>0</v>
      </c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 t="s">
        <v>126</v>
      </c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x14ac:dyDescent="0.2">
      <c r="A133" s="225" t="s">
        <v>121</v>
      </c>
      <c r="B133" s="230" t="s">
        <v>94</v>
      </c>
      <c r="C133" s="270" t="s">
        <v>95</v>
      </c>
      <c r="D133" s="233"/>
      <c r="E133" s="237"/>
      <c r="F133" s="244"/>
      <c r="G133" s="244">
        <f>SUMIF(AE134:AE140,"&lt;&gt;NOR",G134:G140)</f>
        <v>0</v>
      </c>
      <c r="H133" s="244"/>
      <c r="I133" s="244">
        <f>SUM(I134:I140)</f>
        <v>0</v>
      </c>
      <c r="J133" s="244"/>
      <c r="K133" s="244">
        <f>SUM(K134:K140)</f>
        <v>0</v>
      </c>
      <c r="L133" s="244"/>
      <c r="M133" s="244">
        <f>SUM(M134:M140)</f>
        <v>0</v>
      </c>
      <c r="N133" s="244"/>
      <c r="O133" s="244">
        <f>SUM(O134:O140)</f>
        <v>0</v>
      </c>
      <c r="P133" s="244"/>
      <c r="Q133" s="244">
        <f>SUM(Q134:Q140)</f>
        <v>0</v>
      </c>
      <c r="R133" s="244"/>
      <c r="S133" s="244"/>
      <c r="T133" s="245"/>
      <c r="U133" s="244">
        <f>SUM(U134:U140)</f>
        <v>25.470000000000002</v>
      </c>
      <c r="AE133" t="s">
        <v>122</v>
      </c>
    </row>
    <row r="134" spans="1:60" outlineLevel="1" x14ac:dyDescent="0.2">
      <c r="A134" s="219">
        <v>80</v>
      </c>
      <c r="B134" s="229" t="s">
        <v>316</v>
      </c>
      <c r="C134" s="268" t="s">
        <v>317</v>
      </c>
      <c r="D134" s="231" t="s">
        <v>170</v>
      </c>
      <c r="E134" s="235">
        <v>3.4567299999999999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15</v>
      </c>
      <c r="M134" s="242">
        <f>G134*(1+L134/100)</f>
        <v>0</v>
      </c>
      <c r="N134" s="242">
        <v>0</v>
      </c>
      <c r="O134" s="242">
        <f>ROUND(E134*N134,2)</f>
        <v>0</v>
      </c>
      <c r="P134" s="242">
        <v>0</v>
      </c>
      <c r="Q134" s="242">
        <f>ROUND(E134*P134,2)</f>
        <v>0</v>
      </c>
      <c r="R134" s="242"/>
      <c r="S134" s="242"/>
      <c r="T134" s="243">
        <v>0</v>
      </c>
      <c r="U134" s="242">
        <f>ROUND(E134*T134,2)</f>
        <v>0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 t="s">
        <v>318</v>
      </c>
      <c r="AF134" s="218"/>
      <c r="AG134" s="218"/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>
        <v>81</v>
      </c>
      <c r="B135" s="229" t="s">
        <v>319</v>
      </c>
      <c r="C135" s="268" t="s">
        <v>320</v>
      </c>
      <c r="D135" s="231" t="s">
        <v>170</v>
      </c>
      <c r="E135" s="235">
        <v>3.4567299999999999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15</v>
      </c>
      <c r="M135" s="242">
        <f>G135*(1+L135/100)</f>
        <v>0</v>
      </c>
      <c r="N135" s="242">
        <v>0</v>
      </c>
      <c r="O135" s="242">
        <f>ROUND(E135*N135,2)</f>
        <v>0</v>
      </c>
      <c r="P135" s="242">
        <v>0</v>
      </c>
      <c r="Q135" s="242">
        <f>ROUND(E135*P135,2)</f>
        <v>0</v>
      </c>
      <c r="R135" s="242"/>
      <c r="S135" s="242"/>
      <c r="T135" s="243">
        <v>2.0089999999999999</v>
      </c>
      <c r="U135" s="242">
        <f>ROUND(E135*T135,2)</f>
        <v>6.94</v>
      </c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 t="s">
        <v>318</v>
      </c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>
        <v>82</v>
      </c>
      <c r="B136" s="229" t="s">
        <v>321</v>
      </c>
      <c r="C136" s="268" t="s">
        <v>322</v>
      </c>
      <c r="D136" s="231" t="s">
        <v>170</v>
      </c>
      <c r="E136" s="235">
        <v>10.370189999999999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15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/>
      <c r="S136" s="242"/>
      <c r="T136" s="243">
        <v>0.95899999999999996</v>
      </c>
      <c r="U136" s="242">
        <f>ROUND(E136*T136,2)</f>
        <v>9.9499999999999993</v>
      </c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 t="s">
        <v>318</v>
      </c>
      <c r="AF136" s="218"/>
      <c r="AG136" s="218"/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>
        <v>83</v>
      </c>
      <c r="B137" s="229" t="s">
        <v>323</v>
      </c>
      <c r="C137" s="268" t="s">
        <v>324</v>
      </c>
      <c r="D137" s="231" t="s">
        <v>170</v>
      </c>
      <c r="E137" s="235">
        <v>3.4567299999999999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15</v>
      </c>
      <c r="M137" s="242">
        <f>G137*(1+L137/100)</f>
        <v>0</v>
      </c>
      <c r="N137" s="242">
        <v>0</v>
      </c>
      <c r="O137" s="242">
        <f>ROUND(E137*N137,2)</f>
        <v>0</v>
      </c>
      <c r="P137" s="242">
        <v>0</v>
      </c>
      <c r="Q137" s="242">
        <f>ROUND(E137*P137,2)</f>
        <v>0</v>
      </c>
      <c r="R137" s="242"/>
      <c r="S137" s="242"/>
      <c r="T137" s="243">
        <v>0.49</v>
      </c>
      <c r="U137" s="242">
        <f>ROUND(E137*T137,2)</f>
        <v>1.69</v>
      </c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 t="s">
        <v>318</v>
      </c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>
        <v>84</v>
      </c>
      <c r="B138" s="229" t="s">
        <v>325</v>
      </c>
      <c r="C138" s="268" t="s">
        <v>326</v>
      </c>
      <c r="D138" s="231" t="s">
        <v>170</v>
      </c>
      <c r="E138" s="235">
        <v>65.677850000000007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15</v>
      </c>
      <c r="M138" s="242">
        <f>G138*(1+L138/100)</f>
        <v>0</v>
      </c>
      <c r="N138" s="242">
        <v>0</v>
      </c>
      <c r="O138" s="242">
        <f>ROUND(E138*N138,2)</f>
        <v>0</v>
      </c>
      <c r="P138" s="242">
        <v>0</v>
      </c>
      <c r="Q138" s="242">
        <f>ROUND(E138*P138,2)</f>
        <v>0</v>
      </c>
      <c r="R138" s="242"/>
      <c r="S138" s="242"/>
      <c r="T138" s="243">
        <v>0</v>
      </c>
      <c r="U138" s="242">
        <f>ROUND(E138*T138,2)</f>
        <v>0</v>
      </c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 t="s">
        <v>318</v>
      </c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19">
        <v>85</v>
      </c>
      <c r="B139" s="229" t="s">
        <v>327</v>
      </c>
      <c r="C139" s="268" t="s">
        <v>328</v>
      </c>
      <c r="D139" s="231" t="s">
        <v>170</v>
      </c>
      <c r="E139" s="235">
        <v>3.4567299999999999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15</v>
      </c>
      <c r="M139" s="242">
        <f>G139*(1+L139/100)</f>
        <v>0</v>
      </c>
      <c r="N139" s="242">
        <v>0</v>
      </c>
      <c r="O139" s="242">
        <f>ROUND(E139*N139,2)</f>
        <v>0</v>
      </c>
      <c r="P139" s="242">
        <v>0</v>
      </c>
      <c r="Q139" s="242">
        <f>ROUND(E139*P139,2)</f>
        <v>0</v>
      </c>
      <c r="R139" s="242"/>
      <c r="S139" s="242"/>
      <c r="T139" s="243">
        <v>0.94199999999999995</v>
      </c>
      <c r="U139" s="242">
        <f>ROUND(E139*T139,2)</f>
        <v>3.26</v>
      </c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 t="s">
        <v>318</v>
      </c>
      <c r="AF139" s="218"/>
      <c r="AG139" s="218"/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 x14ac:dyDescent="0.2">
      <c r="A140" s="246">
        <v>86</v>
      </c>
      <c r="B140" s="247" t="s">
        <v>329</v>
      </c>
      <c r="C140" s="271" t="s">
        <v>330</v>
      </c>
      <c r="D140" s="248" t="s">
        <v>170</v>
      </c>
      <c r="E140" s="249">
        <v>34.56729</v>
      </c>
      <c r="F140" s="250"/>
      <c r="G140" s="251">
        <f>ROUND(E140*F140,2)</f>
        <v>0</v>
      </c>
      <c r="H140" s="250"/>
      <c r="I140" s="251">
        <f>ROUND(E140*H140,2)</f>
        <v>0</v>
      </c>
      <c r="J140" s="250"/>
      <c r="K140" s="251">
        <f>ROUND(E140*J140,2)</f>
        <v>0</v>
      </c>
      <c r="L140" s="251">
        <v>15</v>
      </c>
      <c r="M140" s="251">
        <f>G140*(1+L140/100)</f>
        <v>0</v>
      </c>
      <c r="N140" s="251">
        <v>0</v>
      </c>
      <c r="O140" s="251">
        <f>ROUND(E140*N140,2)</f>
        <v>0</v>
      </c>
      <c r="P140" s="251">
        <v>0</v>
      </c>
      <c r="Q140" s="251">
        <f>ROUND(E140*P140,2)</f>
        <v>0</v>
      </c>
      <c r="R140" s="251"/>
      <c r="S140" s="251"/>
      <c r="T140" s="252">
        <v>0.105</v>
      </c>
      <c r="U140" s="251">
        <f>ROUND(E140*T140,2)</f>
        <v>3.63</v>
      </c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 t="s">
        <v>318</v>
      </c>
      <c r="AF140" s="218"/>
      <c r="AG140" s="218"/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x14ac:dyDescent="0.2">
      <c r="A141" s="6"/>
      <c r="B141" s="7" t="s">
        <v>331</v>
      </c>
      <c r="C141" s="272" t="s">
        <v>331</v>
      </c>
      <c r="D141" s="9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C141">
        <v>15</v>
      </c>
      <c r="AD141">
        <v>21</v>
      </c>
    </row>
    <row r="142" spans="1:60" x14ac:dyDescent="0.2">
      <c r="A142" s="253"/>
      <c r="B142" s="254" t="s">
        <v>31</v>
      </c>
      <c r="C142" s="273" t="s">
        <v>331</v>
      </c>
      <c r="D142" s="255"/>
      <c r="E142" s="256"/>
      <c r="F142" s="256"/>
      <c r="G142" s="267">
        <f>G7+G14+G17+G21+G24+G26+G37+G39+G46+G55+G63+G86+G93+G107+G112+G122+G126+G129+G131+G133</f>
        <v>0</v>
      </c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f>SUMIF(L7:L140,AC141,G7:G140)</f>
        <v>0</v>
      </c>
      <c r="AD142">
        <f>SUMIF(L7:L140,AD141,G7:G140)</f>
        <v>0</v>
      </c>
      <c r="AE142" t="s">
        <v>332</v>
      </c>
    </row>
    <row r="143" spans="1:60" x14ac:dyDescent="0.2">
      <c r="A143" s="6"/>
      <c r="B143" s="7" t="s">
        <v>331</v>
      </c>
      <c r="C143" s="272" t="s">
        <v>331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331</v>
      </c>
      <c r="C144" s="272" t="s">
        <v>331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7" t="s">
        <v>333</v>
      </c>
      <c r="B145" s="257"/>
      <c r="C145" s="274"/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58"/>
      <c r="B146" s="259"/>
      <c r="C146" s="275"/>
      <c r="D146" s="259"/>
      <c r="E146" s="259"/>
      <c r="F146" s="259"/>
      <c r="G146" s="260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AE146" t="s">
        <v>334</v>
      </c>
    </row>
    <row r="147" spans="1:31" x14ac:dyDescent="0.2">
      <c r="A147" s="261"/>
      <c r="B147" s="262"/>
      <c r="C147" s="276"/>
      <c r="D147" s="262"/>
      <c r="E147" s="262"/>
      <c r="F147" s="262"/>
      <c r="G147" s="26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61"/>
      <c r="B148" s="262"/>
      <c r="C148" s="276"/>
      <c r="D148" s="262"/>
      <c r="E148" s="262"/>
      <c r="F148" s="262"/>
      <c r="G148" s="263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1"/>
      <c r="B149" s="262"/>
      <c r="C149" s="276"/>
      <c r="D149" s="262"/>
      <c r="E149" s="262"/>
      <c r="F149" s="262"/>
      <c r="G149" s="263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64"/>
      <c r="B150" s="265"/>
      <c r="C150" s="277"/>
      <c r="D150" s="265"/>
      <c r="E150" s="265"/>
      <c r="F150" s="265"/>
      <c r="G150" s="26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6"/>
      <c r="B151" s="7" t="s">
        <v>331</v>
      </c>
      <c r="C151" s="272" t="s">
        <v>331</v>
      </c>
      <c r="D151" s="9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C152" s="278"/>
      <c r="D152" s="206"/>
      <c r="AE152" t="s">
        <v>335</v>
      </c>
    </row>
    <row r="153" spans="1:31" x14ac:dyDescent="0.2">
      <c r="D153" s="206"/>
    </row>
    <row r="154" spans="1:31" x14ac:dyDescent="0.2">
      <c r="D154" s="206"/>
    </row>
    <row r="155" spans="1:31" x14ac:dyDescent="0.2">
      <c r="D155" s="206"/>
    </row>
    <row r="156" spans="1:31" x14ac:dyDescent="0.2">
      <c r="D156" s="206"/>
    </row>
    <row r="157" spans="1:31" x14ac:dyDescent="0.2">
      <c r="D157" s="206"/>
    </row>
    <row r="158" spans="1:31" x14ac:dyDescent="0.2">
      <c r="D158" s="206"/>
    </row>
    <row r="159" spans="1:31" x14ac:dyDescent="0.2">
      <c r="D159" s="206"/>
    </row>
    <row r="160" spans="1:31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45:C145"/>
    <mergeCell ref="A146:G15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2014-02-28T09:52:57Z</cp:lastPrinted>
  <dcterms:created xsi:type="dcterms:W3CDTF">2009-04-08T07:15:50Z</dcterms:created>
  <dcterms:modified xsi:type="dcterms:W3CDTF">2016-03-14T14:20:11Z</dcterms:modified>
</cp:coreProperties>
</file>